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<sst xmlns="http://schemas.openxmlformats.org/spreadsheetml/2006/main" count="162" uniqueCount="79">
  <si>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</si>
  <si>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</si>
  <si>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</si>
  <si>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</si>
  <si>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</si>
  <si>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</si>
  <si>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</si>
  <si>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</si>
  <si>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</si>
  <si>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</si>
  <si>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</si>
  <si>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</si>
  <si>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</si>
  <si>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</si>
  <si>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</si>
  <si>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</si>
  <si>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</si>
  <si>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</si>
  <si>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</si>
  <si>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</si>
  <si>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</si>
  <si>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</si>
  <si>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</si>
  <si>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</si>
  <si>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</si>
  <si>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</si>
  <si>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</si>
  <si>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</si>
  <si>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</si>
  <si>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</si>
  <si>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</si>
  <si>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</si>
  <si>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</si>
  <si>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</si>
  <si>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</si>
  <si>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</si>
  <si>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</si>
  <si>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</si>
  <si>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</si>
  <si>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</si>
  <si>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</si>
  <si>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</si>
  <si>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</si>
  <si>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</si>
  <si>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</si>
  <si>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</si>
  <si>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</si>
  <si>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</si>
  <si>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</si>
  <si>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</si>
  <si>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</si>
  <si>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</si>
  <si>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</si>
  <si>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</si>
  <si>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</si>
  <si>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</si>
  <si>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</si>
  <si>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</si>
  <si>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</si>
  <si>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</si>
  <si>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</si>
  <si>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</si>
  <si>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</si>
  <si>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</si>
  <si>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</si>
  <si>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</si>
  <si>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</si>
  <si>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</si>
  <si>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</si>
  <si>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</si>
  <si>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</si>
  <si>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</si>
  <si>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</si>
  <si>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</si>
  <si>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</si>
  <si>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</si>
  <si>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</si>
  <si>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01.09.2020 г.</t>
  </si>
  <si>
    <t>Уточненный план на 01.09.2020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</si>
</sst>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573253.8999999999</v>
      </c>
      <c r="F6" s="14">
        <f aca="true" t="shared" si="0" ref="F6:F62">E6/D6*100-100</f>
        <v>42.41837550992017</v>
      </c>
      <c r="G6" s="14">
        <f>G7+G16+G18+G22+G31+G36+G39+G45+G48+G53+G56+G58+G60</f>
        <v>306157.30000000005</v>
      </c>
      <c r="H6" s="14">
        <f>G6/E6*100</f>
        <v>53.406928413395896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51821.700000000004</v>
      </c>
      <c r="F7" s="11">
        <f>SUM(F8:F15)</f>
        <v>386.1960589481728</v>
      </c>
      <c r="G7" s="11">
        <f>SUM(G8:G15)</f>
        <v>33938.1</v>
      </c>
      <c r="H7" s="11">
        <f>G7/E7*100</f>
        <v>65.49013251205575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1988.8</v>
      </c>
      <c r="F8" s="6">
        <f t="shared" si="0"/>
        <v>7.2881264498031015</v>
      </c>
      <c r="G8" s="7">
        <v>1301.4</v>
      </c>
      <c r="H8" s="6">
        <f>G8/E8*100</f>
        <v>65.43644408688657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1980.4</v>
      </c>
      <c r="F9" s="6">
        <f t="shared" si="0"/>
        <v>76.78985895375826</v>
      </c>
      <c r="G9" s="8">
        <v>1129</v>
      </c>
      <c r="H9" s="8">
        <f aca="true" t="shared" si="1" ref="H9:H62">G9/E9*100</f>
        <v>57.008685114118364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24264.9</v>
      </c>
      <c r="F10" s="6">
        <f t="shared" si="0"/>
        <v>2.5531681092777916</v>
      </c>
      <c r="G10" s="6">
        <v>15692.4</v>
      </c>
      <c r="H10" s="6">
        <f t="shared" si="1"/>
        <v>64.67119172137531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5.1</v>
      </c>
      <c r="H11" s="6">
        <f t="shared" si="1"/>
        <v>37.22627737226277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11031.4</v>
      </c>
      <c r="F12" s="6">
        <f t="shared" si="0"/>
        <v>0.07166507914908493</v>
      </c>
      <c r="G12" s="6">
        <v>7141.8</v>
      </c>
      <c r="H12" s="6">
        <f t="shared" si="1"/>
        <v>64.74064941893141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700</v>
      </c>
      <c r="F13" s="6">
        <f t="shared" si="0"/>
        <v>0</v>
      </c>
      <c r="G13" s="6">
        <v>246.5</v>
      </c>
      <c r="H13" s="6">
        <f t="shared" si="1"/>
        <v>35.214285714285715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200</v>
      </c>
      <c r="F14" s="6">
        <f t="shared" si="0"/>
        <v>300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11642.5</v>
      </c>
      <c r="F15" s="6">
        <f t="shared" si="0"/>
        <v>-0.5067596438154851</v>
      </c>
      <c r="G15" s="6">
        <v>8421.9</v>
      </c>
      <c r="H15" s="6">
        <f t="shared" si="1"/>
        <v>72.33755636675971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445.3</v>
      </c>
      <c r="F16" s="11">
        <f>SUM(F17)</f>
        <v>0</v>
      </c>
      <c r="G16" s="11">
        <f>SUM(G17)</f>
        <v>335.4</v>
      </c>
      <c r="H16" s="11">
        <f t="shared" si="1"/>
        <v>75.32000898270827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445.3</v>
      </c>
      <c r="F17" s="6">
        <f t="shared" si="0"/>
        <v>0</v>
      </c>
      <c r="G17" s="6">
        <v>335.4</v>
      </c>
      <c r="H17" s="6">
        <f t="shared" si="1"/>
        <v>75.32000898270827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4278</v>
      </c>
      <c r="F18" s="11">
        <f t="shared" si="0"/>
        <v>-11.132345914954598</v>
      </c>
      <c r="G18" s="11">
        <f>SUM(G19:G21)</f>
        <v>2534.7</v>
      </c>
      <c r="H18" s="11">
        <f t="shared" si="1"/>
        <v>59.249649368863956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4228</v>
      </c>
      <c r="F19" s="6">
        <f t="shared" si="0"/>
        <v>-11.24918659081844</v>
      </c>
      <c r="G19" s="6">
        <v>2534.7</v>
      </c>
      <c r="H19" s="6">
        <f t="shared" si="1"/>
        <v>59.9503311258278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0"/>
        <v>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54869.6</v>
      </c>
      <c r="F22" s="11">
        <f t="shared" si="0"/>
        <v>8.411591648670381</v>
      </c>
      <c r="G22" s="11">
        <f>SUM(G23:G30)</f>
        <v>36561.3</v>
      </c>
      <c r="H22" s="11">
        <f t="shared" si="1"/>
        <v>66.63307186493068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25371</v>
      </c>
      <c r="F25" s="6">
        <f t="shared" si="0"/>
        <v>-34.77657293578689</v>
      </c>
      <c r="G25" s="6">
        <v>16844.8</v>
      </c>
      <c r="H25" s="6">
        <f t="shared" si="1"/>
        <v>66.39391431161562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17811.7</v>
      </c>
      <c r="F27" s="6">
        <f t="shared" si="0"/>
        <v>154.45285714285717</v>
      </c>
      <c r="G27" s="6">
        <v>12919.6</v>
      </c>
      <c r="H27" s="6">
        <f t="shared" si="1"/>
        <v>72.53434540217947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>
        <v>5903.9</v>
      </c>
      <c r="F28" s="6">
        <v>0</v>
      </c>
      <c r="G28" s="6">
        <v>3721.1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2006.1</v>
      </c>
      <c r="F29" s="6">
        <f t="shared" si="0"/>
        <v>-33.564048218307065</v>
      </c>
      <c r="G29" s="6">
        <v>1406.9</v>
      </c>
      <c r="H29" s="6">
        <f t="shared" si="1"/>
        <v>70.1311001445591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3776.9</v>
      </c>
      <c r="F30" s="6">
        <f t="shared" si="0"/>
        <v>122.94433622572458</v>
      </c>
      <c r="G30" s="6">
        <v>1668.9</v>
      </c>
      <c r="H30" s="6">
        <f t="shared" si="1"/>
        <v>44.187031692658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97577.5</v>
      </c>
      <c r="F31" s="11">
        <f t="shared" si="0"/>
        <v>737.5607285711833</v>
      </c>
      <c r="G31" s="11">
        <f>SUM(G32:G35)</f>
        <v>6409</v>
      </c>
      <c r="H31" s="11">
        <f t="shared" si="1"/>
        <v>6.5681125259409185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59853.1</v>
      </c>
      <c r="F32" s="6">
        <f t="shared" si="0"/>
        <v>212145.0354609929</v>
      </c>
      <c r="G32" s="6">
        <v>1652.2</v>
      </c>
      <c r="H32" s="6">
        <f t="shared" si="1"/>
        <v>2.7604251074714594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30031.6</v>
      </c>
      <c r="F33" s="6">
        <f t="shared" si="0"/>
        <v>192.6970946268628</v>
      </c>
      <c r="G33" s="6">
        <v>2059.6</v>
      </c>
      <c r="H33" s="6">
        <f t="shared" si="1"/>
        <v>6.858109458037534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7444.5</v>
      </c>
      <c r="F34" s="6">
        <f t="shared" si="0"/>
        <v>568.6276270881983</v>
      </c>
      <c r="G34" s="6">
        <v>2514</v>
      </c>
      <c r="H34" s="6">
        <f t="shared" si="1"/>
        <v>33.769897239572835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183.2</v>
      </c>
      <c r="H35" s="6">
        <f t="shared" si="1"/>
        <v>73.7817156665324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15653.4</v>
      </c>
      <c r="F36" s="11" t="e">
        <f>SUM(F37:F38)</f>
        <v>#DIV/0!</v>
      </c>
      <c r="G36" s="11">
        <f>SUM(G37:G38)</f>
        <v>273</v>
      </c>
      <c r="H36" s="11">
        <f>SUM(H37:H38)</f>
        <v>100.64341085271317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15480</v>
      </c>
      <c r="F37" s="6">
        <f t="shared" si="0"/>
        <v>898.7096774193548</v>
      </c>
      <c r="G37" s="17">
        <v>99.6</v>
      </c>
      <c r="H37" s="6">
        <f t="shared" si="1"/>
        <v>0.6434108527131782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173.4</v>
      </c>
      <c r="F38" s="6" t="e">
        <f t="shared" si="0"/>
        <v>#DIV/0!</v>
      </c>
      <c r="G38" s="17">
        <v>173.4</v>
      </c>
      <c r="H38" s="6">
        <f t="shared" si="1"/>
        <v>100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232387.19999999998</v>
      </c>
      <c r="F39" s="11">
        <f t="shared" si="0"/>
        <v>29.633697692515796</v>
      </c>
      <c r="G39" s="11">
        <f>SUM(G40:G44)</f>
        <v>150086.9</v>
      </c>
      <c r="H39" s="11">
        <f t="shared" si="1"/>
        <v>64.58483944038225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30433.6</v>
      </c>
      <c r="F40" s="6">
        <f t="shared" si="0"/>
        <v>-3.2416415499853883</v>
      </c>
      <c r="G40" s="6">
        <v>20775.2</v>
      </c>
      <c r="H40" s="6">
        <f t="shared" si="1"/>
        <v>68.26402397350297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144836.5</v>
      </c>
      <c r="F41" s="6">
        <f t="shared" si="0"/>
        <v>58.40031934556035</v>
      </c>
      <c r="G41" s="6">
        <v>94687.3</v>
      </c>
      <c r="H41" s="6">
        <f t="shared" si="1"/>
        <v>65.37530249626303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30851.8</v>
      </c>
      <c r="F42" s="6">
        <f t="shared" si="0"/>
        <v>7.375220567506702</v>
      </c>
      <c r="G42" s="6">
        <v>19215.9</v>
      </c>
      <c r="H42" s="6">
        <f t="shared" si="1"/>
        <v>62.2845344517986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1213.4</v>
      </c>
      <c r="F43" s="6">
        <f t="shared" si="0"/>
        <v>-27.31520306697017</v>
      </c>
      <c r="G43" s="6">
        <v>21.9</v>
      </c>
      <c r="H43" s="6">
        <f t="shared" si="1"/>
        <v>1.8048458875885935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25051.9</v>
      </c>
      <c r="F44" s="6">
        <f t="shared" si="0"/>
        <v>-3.543404101308326</v>
      </c>
      <c r="G44" s="6">
        <v>15386.6</v>
      </c>
      <c r="H44" s="6">
        <f t="shared" si="1"/>
        <v>61.41889437527692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54674.4</v>
      </c>
      <c r="F45" s="11">
        <f t="shared" si="0"/>
        <v>22.94919393466475</v>
      </c>
      <c r="G45" s="11">
        <f>SUM(G46:G47)</f>
        <v>35313.8</v>
      </c>
      <c r="H45" s="11">
        <f t="shared" si="1"/>
        <v>64.58927761438626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47127.5</v>
      </c>
      <c r="F46" s="6">
        <f t="shared" si="0"/>
        <v>27.64001061691883</v>
      </c>
      <c r="G46" s="6">
        <v>30604.8</v>
      </c>
      <c r="H46" s="6">
        <f t="shared" si="1"/>
        <v>64.94042756352448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4709</v>
      </c>
      <c r="H47" s="6">
        <f t="shared" si="1"/>
        <v>62.396480674184104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20520</v>
      </c>
      <c r="F48" s="11">
        <f t="shared" si="0"/>
        <v>10.496047558532752</v>
      </c>
      <c r="G48" s="11">
        <f>SUM(G49:G52)</f>
        <v>15598</v>
      </c>
      <c r="H48" s="11">
        <f t="shared" si="1"/>
        <v>76.01364522417154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6029.8</v>
      </c>
      <c r="F49" s="6">
        <f t="shared" si="0"/>
        <v>-8.63939393939394</v>
      </c>
      <c r="G49" s="6">
        <v>3228.6</v>
      </c>
      <c r="H49" s="6">
        <f t="shared" si="1"/>
        <v>53.54406447975057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1413.2</v>
      </c>
      <c r="F50" s="6">
        <f t="shared" si="0"/>
        <v>-52.753167730935104</v>
      </c>
      <c r="G50" s="6">
        <v>1202.8</v>
      </c>
      <c r="H50" s="6">
        <f t="shared" si="1"/>
        <v>85.11180300028303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12154.9</v>
      </c>
      <c r="F51" s="6">
        <f t="shared" si="0"/>
        <v>50.095701460836494</v>
      </c>
      <c r="G51" s="6">
        <v>10806.5</v>
      </c>
      <c r="H51" s="6">
        <f t="shared" si="1"/>
        <v>88.90653152226675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922.1</v>
      </c>
      <c r="F52" s="6">
        <f t="shared" si="0"/>
        <v>4.593920145190552</v>
      </c>
      <c r="G52" s="6">
        <v>360.1</v>
      </c>
      <c r="H52" s="6">
        <f t="shared" si="1"/>
        <v>39.05216353974623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13028.7</v>
      </c>
      <c r="F53" s="11">
        <f t="shared" si="0"/>
        <v>0.06067215532073078</v>
      </c>
      <c r="G53" s="11">
        <f>SUM(G54:G55)</f>
        <v>7038.5</v>
      </c>
      <c r="H53" s="11">
        <f t="shared" si="1"/>
        <v>54.023041439284036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13028.7</v>
      </c>
      <c r="F54" s="6">
        <f t="shared" si="0"/>
        <v>0.06067215532073078</v>
      </c>
      <c r="G54" s="6">
        <v>7038.5</v>
      </c>
      <c r="H54" s="6">
        <f t="shared" si="1"/>
        <v>54.023041439284036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1864.1</v>
      </c>
      <c r="F56" s="11">
        <f t="shared" si="0"/>
        <v>0</v>
      </c>
      <c r="G56" s="11">
        <f>SUM(G57)</f>
        <v>1685.7</v>
      </c>
      <c r="H56" s="11">
        <f t="shared" si="1"/>
        <v>90.42969797757632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1864.1</v>
      </c>
      <c r="F57" s="6">
        <f t="shared" si="0"/>
        <v>0</v>
      </c>
      <c r="G57" s="6">
        <v>1685.7</v>
      </c>
      <c r="H57" s="6">
        <f t="shared" si="1"/>
        <v>90.42969797757632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3.2</v>
      </c>
      <c r="H58" s="11">
        <f t="shared" si="1"/>
        <v>68.08510638297872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3.2</v>
      </c>
      <c r="H59" s="6">
        <f t="shared" si="1"/>
        <v>68.08510638297872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16379.699999999999</v>
      </c>
      <c r="H60" s="11">
        <f t="shared" si="1"/>
        <v>62.68709839146093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15414.4</v>
      </c>
      <c r="H61" s="6">
        <f t="shared" si="1"/>
        <v>62.453760539355706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965.3</v>
      </c>
      <c r="H62" s="6">
        <f t="shared" si="1"/>
        <v>66.66436464088397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2020-10-08T07:25:18Z</dcterms:modified>
  <cp:category/>
  <cp:version/>
  <cp:contentType/>
  <cp:contentStatus/>
</cp:coreProperties>
</file>