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<sst xmlns="http://schemas.openxmlformats.org/spreadsheetml/2006/main" count="185" uniqueCount="184">
  <si>
    <t>Классификация</t>
  </si>
  <si>
    <t>Наименование</t>
  </si>
  <si>
    <t>% исполнения к уточненному плану</t>
  </si>
  <si>
    <t>1 00 00000 00 0000</t>
  </si>
  <si>
    <t>1.Доходы</t>
  </si>
  <si>
    <t>1 01 00000 00 0000</t>
  </si>
  <si>
    <t>1.1.Налоги на прибыль, доходы</t>
  </si>
  <si>
    <t>1 01 02010 01 0000</t>
  </si>
  <si>
    <t>1 01 02000 01 0000</t>
  </si>
  <si>
    <t>1 05 00000 00 0000</t>
  </si>
  <si>
    <t>1.2.Налоги на совокупный доход</t>
  </si>
  <si>
    <t>1 08 00000 00 0000</t>
  </si>
  <si>
    <t>1 08 03010 01 0000</t>
  </si>
  <si>
    <t>1 11 00000 00 0000</t>
  </si>
  <si>
    <t>1 11 05035 05 0000</t>
  </si>
  <si>
    <t>1 11 09045 05 0000</t>
  </si>
  <si>
    <t>1 12 00000 00 0000</t>
  </si>
  <si>
    <t>1 14 00000 00 0000</t>
  </si>
  <si>
    <t>1 16 00000 00 0000</t>
  </si>
  <si>
    <t>1 16 25060 01 0000</t>
  </si>
  <si>
    <t>1 16 90050 05 0000</t>
  </si>
  <si>
    <t>2 00 00000 00 0000</t>
  </si>
  <si>
    <t>2.Безвозмездные поступления</t>
  </si>
  <si>
    <t>2 02 00000 00 0000</t>
  </si>
  <si>
    <t>2.1.Безвозмездные поступления от других бюджетов бюджетной системы Российской Федерации</t>
  </si>
  <si>
    <t>2 02 01001 05 0000</t>
  </si>
  <si>
    <t>2 02 01000 00 0000</t>
  </si>
  <si>
    <t>2.1.1.Дотации бюджетам субъектов Российской Федерации и муниципальных образований</t>
  </si>
  <si>
    <t>2.1.1.1.Дотации бюджетам муниципальных районов на выравнивание уровня бюджетной обеспеченности</t>
  </si>
  <si>
    <t>2 02 01003 05 0000</t>
  </si>
  <si>
    <t>2.1.1.2.Дотации бюджетам муниципальных районов на поддержку мер по обеспечению сбалансированности бюджетов</t>
  </si>
  <si>
    <t>2 02 02000 00 0000</t>
  </si>
  <si>
    <t>2 02 02999 05 0000</t>
  </si>
  <si>
    <t>2 02 03015 05 0000</t>
  </si>
  <si>
    <t>2 02 03000 00 0000</t>
  </si>
  <si>
    <t>2.1.3.Субвенции бюджетам субъектов Российской Федерации и муниципальных образований</t>
  </si>
  <si>
    <t>2 02 03024 05 0000</t>
  </si>
  <si>
    <t>2 02 03029 05 0000</t>
  </si>
  <si>
    <t>ИТОГО ДОХОДОВ</t>
  </si>
  <si>
    <t xml:space="preserve">1.1.1.Налог на доходы физических лиц </t>
  </si>
  <si>
    <t xml:space="preserve">                                                                                             </t>
  </si>
  <si>
    <t>2 02 04000 00 0000</t>
  </si>
  <si>
    <t>2 02 03033 05 0000</t>
  </si>
  <si>
    <t xml:space="preserve">1 01 02030 01 0000 </t>
  </si>
  <si>
    <t>2 02 02077 05 0000</t>
  </si>
  <si>
    <t>1 13 00000 00 0000</t>
  </si>
  <si>
    <t xml:space="preserve">ИСПОЛНЕНИЕ </t>
  </si>
  <si>
    <t>ДОХОДОВ РАЙОННОГО БЮДЖЕТА ПО КОДАМ ВИДОВ ,ПОДВИДОВ ДОХОДОВ,</t>
  </si>
  <si>
    <t>КЛАССИФИКАЦИИ ОПЕРАЦИЙ СЕКТОРА ГОСУДАРСТВЕННОГО УПРАВЛЕНИЯ ,</t>
  </si>
  <si>
    <t xml:space="preserve">                                                                                                           Приложение 1</t>
  </si>
  <si>
    <t>2 19 00000 00 0000</t>
  </si>
  <si>
    <t>2 19 05000 05 0000</t>
  </si>
  <si>
    <t>1 05 02010 02 0000</t>
  </si>
  <si>
    <t>1 05 03010 01 0000</t>
  </si>
  <si>
    <t>2 02 03069 05 0000</t>
  </si>
  <si>
    <t>1 11 05025 05 0000</t>
  </si>
  <si>
    <t>1.1.1.1.Налог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</si>
  <si>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1.1.1.2.Налог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</si>
  <si>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1.1.1.3.Налог на доходы физических лиц с доходов, полученных физическими лицами в соответствии со статьей 228 Налогового кодекса Российской Федерации</t>
  </si>
  <si>
    <t>1 05 02020 02 0000</t>
  </si>
  <si>
    <t>1 11 05013 10 0000</t>
  </si>
  <si>
    <t>1 12 01010 01 0000</t>
  </si>
  <si>
    <t>1 12 01020 01 0000</t>
  </si>
  <si>
    <t>1 12 01030 01 0000</t>
  </si>
  <si>
    <t>1 12 01040 01 0000</t>
  </si>
  <si>
    <t>1 14 02053 05 0000</t>
  </si>
  <si>
    <t>1 14 06013 10 0000</t>
  </si>
  <si>
    <t>1 01 02020 01 0000</t>
  </si>
  <si>
    <t>1 01 02040 01 0000</t>
  </si>
  <si>
    <t>1.1.1.4.Налог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</si>
  <si>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1 13 01995 05 0000</t>
  </si>
  <si>
    <t>1 16 03030 01 0000</t>
  </si>
  <si>
    <t>2 02 04014 05 0000</t>
  </si>
  <si>
    <t>2.1.4.2.Межбюджетные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</si>
  <si>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1 13 02995 05 0000</t>
  </si>
  <si>
    <t>1 05 04020 02 0000</t>
  </si>
  <si>
    <t>2 02 03101 05 0000</t>
  </si>
  <si>
    <t>2 02 03091 05 0000</t>
  </si>
  <si>
    <t>2 02 03102 05 0000</t>
  </si>
  <si>
    <t>2 02 03103 05 0000</t>
  </si>
  <si>
    <t>2 02 03108 05 0000</t>
  </si>
  <si>
    <t>2 02 03115 05 0000</t>
  </si>
  <si>
    <t>2 02 03119 05 0000</t>
  </si>
  <si>
    <t>2 02 04012 05 0000</t>
  </si>
  <si>
    <t>2.1.4.1.Межбюджетные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</si>
  <si>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2.1.4.Иные межбюджетнгые трансферты</t>
  </si>
  <si>
    <t>1 16 25050 01 0000</t>
  </si>
  <si>
    <t>2 02 03100 05 0000</t>
  </si>
  <si>
    <t>2.1.2.Субсидии бюджетам субъектов Российской Федерации и муниципальных образований (межбюджетные субсидии)</t>
  </si>
  <si>
    <t>Уточненный план на 2014 год</t>
  </si>
  <si>
    <t>1 11 05075 05 0000</t>
  </si>
  <si>
    <t>1.2.1.Единый налог на вмененный доход для отдельных видов деятельности</t>
  </si>
  <si>
    <t>1.2.2.Единый налог на вмененный доход для отдельных видов деятельности (за налоговые периоды, истекшие до 1 января 2011 года)</t>
  </si>
  <si>
    <t>1.2.3.Единый сельскохозяйственный налог</t>
  </si>
  <si>
    <t>1.2.4.Налог, взимаемый в связи с применением патентной системы налогообложения, зачисляемый в бюджеты муниципальных районов</t>
  </si>
  <si>
    <t>1.3.Государственная пошлина</t>
  </si>
  <si>
    <t>1.3.1.Государственная пошлина по делам, рассматриваемым в судах общей юрисдикции, мировыми судьями (за исключением Верховного Суда Российской Федерации)</t>
  </si>
  <si>
    <t>2.1.3.2.Субвенции бюджетам муниципальных районов на выполнение передаваемых полномочий субъектов Российской Федерации</t>
  </si>
  <si>
    <t>2.1.3.3.Субвенции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</si>
  <si>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2.1.3.4.Субвенции бюджетам муниципальных районов на оздоровление детей</t>
  </si>
  <si>
    <t>2.1.3.5.Субвенции на обеспечение жильем отдельных категорий граждан, установленных ФЗ от 12 января 1995 года №5-ФЗ "О ветеранах", в соответствии с Указом Президента РФ от 7 мая 2008 года №714 "Об обеспечении жильем ветеранов ВОВ 1941-1945 годов"</t>
  </si>
  <si>
    <t>2.1.3.7.Субвенция бюджетам муниципальных районов на возмещение части затрат на приобретение элитных семян</t>
  </si>
  <si>
    <t>2.1.3.8.Субвенция бюджетам муниципальных районов на возмещение части затратсельскохозяйственных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</si>
  <si>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2.1.3.9.Субвенция на оказание несвязанной поддержки сельскохозяйственным товаропроихводителям в области растениеводства</t>
  </si>
  <si>
    <t>2.1.3.10.Субвенция бюджетам муниципальных районов на поддержку племенного животноводства</t>
  </si>
  <si>
    <t>2.1.3.11.Субвенция бюджетам муниципальных районов на возмещение части затрат сельскохозяйственных товаропроизводителей на 1 литр (килограмм) реализованного товарного молока</t>
  </si>
  <si>
    <t>2.1.3.12.Субвенция бюджетам муниципальных районов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</si>
  <si>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1 16 03010 01 0000</t>
  </si>
  <si>
    <t>1 16 32000 05 0000</t>
  </si>
  <si>
    <t>1 16 43000 01 0000</t>
  </si>
  <si>
    <t>2 02 02051 05 0000</t>
  </si>
  <si>
    <t>2.1.2.1.Субсидии на обеспечение жильем молодых семей в рамках областной целевой программы "Обеспечение жильем молодых семей в Нижегородской области"</t>
  </si>
  <si>
    <t>2.1.2.2.Субсидии на бюджетные инвестиции в объекты капитального строительства собственности муниципальных образований</t>
  </si>
  <si>
    <t>2.1.2.3.Субсидии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</si>
  <si>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2 02 02088 05 0004</t>
  </si>
  <si>
    <t>2 02 02089 05 0004</t>
  </si>
  <si>
    <t>2.1.2.4.Субсидии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</si>
  <si>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2.1.2.5.Прочие субсидии бюджетам муниципальных районов</t>
  </si>
  <si>
    <t>2 02 03007 05 0000</t>
  </si>
  <si>
    <t>2.1.3.1.Субвенции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</si>
  <si>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2.1.3.2.Субвенции бюджетам муниципальных районов на осуществление первичного воинского учета на территориях, где отсутствуют военные комиссариаты</t>
  </si>
  <si>
    <t>1 08 07150 01 0000</t>
  </si>
  <si>
    <t>1.3.2.Государственная пошлина за выдачу разрешения на установку рекламной конструкции (сумма платежа)</t>
  </si>
  <si>
    <t>1 11 07015 05 0000</t>
  </si>
  <si>
    <t>2 07 05030 05 0000</t>
  </si>
  <si>
    <t>2 07 00000 00 0000</t>
  </si>
  <si>
    <t>2.1.5.Прочие безвозмездные поступления</t>
  </si>
  <si>
    <t>2.1.5.1.Прочие безвозмездные поступления в бюджеты муниципальных районов</t>
  </si>
  <si>
    <t>2.1.6.Возврат остатков субсидий и субвенций прошлых лет</t>
  </si>
  <si>
    <t>2.1.6.1.Возврат остатков субсидий и субвенций из бюджетов муниципальных районов</t>
  </si>
  <si>
    <t>2 02 04061 05 0000</t>
  </si>
  <si>
    <t>1 14 03050 05 0000</t>
  </si>
  <si>
    <t>1 14 06025 05 0000</t>
  </si>
  <si>
    <t>"Об утверждении отчета об исполнении районного бюджета за 2014 год "</t>
  </si>
  <si>
    <t xml:space="preserve">ОТНОСЯЩИХСЯ К ДОХОДАМ БЮДЖЕТА , ЗА 2014 ГОД </t>
  </si>
  <si>
    <t>Исполнено за 2014 год</t>
  </si>
  <si>
    <t>1 09 00000 00 0000</t>
  </si>
  <si>
    <t>1.4.Задолженность и перерасчеты по отмененным налогам, сборам и иным обязательным платежам</t>
  </si>
  <si>
    <t>1 09 03023 01 0000</t>
  </si>
  <si>
    <t>1.4.1.Платежи за добычу подземных вод</t>
  </si>
  <si>
    <t>1 09 06010 02 0000</t>
  </si>
  <si>
    <t>1.4.2.Налог с продаж</t>
  </si>
  <si>
    <t>1 09 07033 05 0000</t>
  </si>
  <si>
    <t>1.4.3.Целевые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</si>
  <si>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1.5.Доходы от использования имущества, находящегося в государственной и муниципальной собственности</t>
  </si>
  <si>
    <t>1.5.1.Доходы,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</si>
  <si>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1.5.2.Доходы,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</si>
  <si>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1.5.3.Доходы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</si>
  <si>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1.5.4.Доходы от сдачи в аренду имущества, составляющего казну муниципальных районов (за исключением земельных участков)</t>
  </si>
  <si>
    <t>1.5.5.Доходы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</si>
  <si>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1.5.6.Прочие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</si>
  <si>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1.6.Платежи при пользовании природными ресурсами</t>
  </si>
  <si>
    <t>1.6.1.Плата за выбросы загрязняющих веществ в атмосферный воздух стационарными объектами</t>
  </si>
  <si>
    <t>1.6.2.Плата за выбросы загрязняющих веществ в атмосферный воздух передвижными объектами</t>
  </si>
  <si>
    <t>1.6.3.Плата за сбросы загрязняющих веществ в водные объекты</t>
  </si>
  <si>
    <t>1.6.4.Плата за размещение отходов производства и потребления</t>
  </si>
  <si>
    <t>1.7.Доходы от оказания платных услуг и компенсации затрат государства</t>
  </si>
  <si>
    <t>1.7.1.Прочие доходы от оказания платных услуг (работ) получателями средств бюджетов муниципальных районов</t>
  </si>
  <si>
    <t>1.7.2.Прочие доходы от компенсации затрат бюджетов муниципальных районов</t>
  </si>
  <si>
    <t>1.8.Доходы от продажи материальных и нематериальных активов</t>
  </si>
  <si>
    <t>1.8.1.Доходы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</si>
  <si>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1.8.2.Средства от распоряжения и реализации конфискованного и иного имущества, обращенного в доходы муниципальных районов </t>
  </si>
  <si>
    <t>1.8.3.Доходы от продажи земельных участков, государственная собственность на которые не разграничена и которые расположены в границах поселений</t>
  </si>
  <si>
    <t>1.8.4.Доходы от продажи земельных участков, находящихся в собственности муниципальных районов</t>
  </si>
  <si>
    <t>1.9.Штрафы, санкции, возмещение ущерба</t>
  </si>
  <si>
    <t>1.9.1.Денежные взыскания (штрафы) за нарушение законодательства о налогах и сборах, предусмотренные статьями 116, 118, статьей 1191</t>
  </si>
  <si>
    <t>1.9.2.Денежные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</si>
  <si>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1.9.3.Денежные взыскания (штрафы) за нарушение законодательства в области охраны окружающей среды</t>
  </si>
  <si>
    <t>1.9.4.Денежные взыскания (штрафы) за нарушение земельного законодательства</t>
  </si>
  <si>
    <t>1.9.5.Денежные взыскания, налагаемые в возмещение ущерба, причиненного в результвте незаконного илинецелевого использования бюджетных средств</t>
  </si>
  <si>
    <t>1 16 33050 05 0000</t>
  </si>
  <si>
    <t>1.9.6.Денежные взыскания за нарушение законодательства РФ о размещении заказов на поставки товаров, выполнение работ, оказание услуг для нужд муниципальных районов</t>
  </si>
  <si>
    <t xml:space="preserve">1.9.7.Денежные взыскания (штрафы) за нарушение законодательства РФ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</si>
  <si>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1.9.8.Прочие поступления от денежных взысканий (штрафов) и иных сумм в возмещение ущерба, зачисляемые в бюджеты муниципальных районов</t>
  </si>
  <si>
    <t>2.1.3.13.Субвенция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</si>
  <si>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2.1.3.14.Субвенция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</si>
  <si>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2 02 04041 05 0000</t>
  </si>
  <si>
    <t>2.1.4.3.Межбюджетные трансферты, передаваемые бюджетам муниципальных районов,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</si>
  <si>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2.1.4.4.Межбюджетные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</si>
  <si>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2 02 04070 05 0000</t>
  </si>
  <si>
    <t>2.1.4.5.Межбюджетные трансферты, передаваемые бюджетам муниципальных районов на государственную поддержку комплексного развития региональных и муниципальных учреждений культуры</t>
  </si>
  <si>
    <t xml:space="preserve">к решению Земского собрания  Большемурашкинского муниципального района </t>
  </si>
  <si>
    <t>1.4.4.Налог на прибыль организаций, зачислявшийся до 1 января 2005 года в местные бюджеты, мобилизуемые на территориях муниципальных районов</t>
  </si>
  <si>
    <t>1 09 01030 05 0000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</si>
</sst>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0000"/>
    <numFmt numFmtId="174" formatCode="0.00000"/>
    <numFmt numFmtId="175" formatCode="0.0000"/>
    <numFmt numFmtId="176" formatCode="0.000"/>
    <numFmt numFmtId="177" formatCode="0.0"/>
    <numFmt numFmtId="178" formatCode="0.00000000"/>
    <numFmt numFmtId="179" formatCode="0.0000000"/>
  </numFmts>
  <fonts count="40">
    <font>
      <sz val="10"/>
      <name val="Arial"/>
      <family val="0"/>
    </font>
    <font>
      <b/>
      <sz val="12"/>
      <name val="Times New Roman"/>
      <family val="1"/>
    </font>
    <font>
      <sz val="12"/>
      <name val="Times New Roman"/>
      <family val="1"/>
    </font>
    <font>
      <b/>
      <sz val="10"/>
      <name val="Arial"/>
      <family val="2"/>
    </font>
    <font>
      <sz val="14"/>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wrapText="1"/>
    </xf>
    <xf numFmtId="0" fontId="1" fillId="0" borderId="10" xfId="0" applyFont="1" applyBorder="1" applyAlignment="1">
      <alignment horizontal="center"/>
    </xf>
    <xf numFmtId="0" fontId="1" fillId="0" borderId="10" xfId="0" applyFont="1" applyBorder="1" applyAlignment="1">
      <alignment horizontal="left"/>
    </xf>
    <xf numFmtId="177" fontId="1" fillId="0" borderId="10" xfId="0" applyNumberFormat="1" applyFont="1" applyBorder="1" applyAlignment="1">
      <alignment horizontal="center" wrapText="1"/>
    </xf>
    <xf numFmtId="0" fontId="1" fillId="0" borderId="10" xfId="0" applyFont="1" applyBorder="1" applyAlignment="1">
      <alignment horizontal="left"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177" fontId="2" fillId="0" borderId="10" xfId="0" applyNumberFormat="1" applyFont="1" applyBorder="1" applyAlignment="1">
      <alignment horizontal="center"/>
    </xf>
    <xf numFmtId="177" fontId="2" fillId="0" borderId="10" xfId="0" applyNumberFormat="1" applyFont="1" applyBorder="1" applyAlignment="1">
      <alignment horizontal="center" wrapText="1"/>
    </xf>
    <xf numFmtId="172" fontId="2" fillId="0" borderId="10" xfId="0" applyNumberFormat="1" applyFont="1" applyBorder="1" applyAlignment="1">
      <alignment horizontal="left" vertical="center" wrapText="1"/>
    </xf>
    <xf numFmtId="177" fontId="2" fillId="0" borderId="10" xfId="0" applyNumberFormat="1" applyFont="1" applyBorder="1" applyAlignment="1">
      <alignment/>
    </xf>
    <xf numFmtId="49" fontId="1" fillId="0" borderId="10" xfId="0" applyNumberFormat="1" applyFont="1" applyBorder="1" applyAlignment="1">
      <alignment horizontal="center" vertical="center" wrapText="1"/>
    </xf>
    <xf numFmtId="172" fontId="1" fillId="0" borderId="10" xfId="0" applyNumberFormat="1" applyFont="1" applyBorder="1" applyAlignment="1">
      <alignment horizontal="left" vertical="center" wrapText="1"/>
    </xf>
    <xf numFmtId="177" fontId="1" fillId="0" borderId="10" xfId="0" applyNumberFormat="1" applyFont="1" applyBorder="1" applyAlignment="1">
      <alignment horizontal="center"/>
    </xf>
    <xf numFmtId="49" fontId="1"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Font="1" applyBorder="1" applyAlignment="1">
      <alignment/>
    </xf>
    <xf numFmtId="0" fontId="1" fillId="0" borderId="10" xfId="0" applyFont="1" applyBorder="1" applyAlignment="1">
      <alignment/>
    </xf>
    <xf numFmtId="2" fontId="1" fillId="0" borderId="10" xfId="0" applyNumberFormat="1" applyFont="1" applyBorder="1" applyAlignment="1">
      <alignment horizontal="center"/>
    </xf>
    <xf numFmtId="0" fontId="3" fillId="0" borderId="0" xfId="0" applyFont="1" applyAlignment="1">
      <alignment/>
    </xf>
    <xf numFmtId="0" fontId="4" fillId="0" borderId="0" xfId="0" applyFont="1" applyAlignment="1">
      <alignment horizontal="right"/>
    </xf>
    <xf numFmtId="0" fontId="0" fillId="0" borderId="0" xfId="0" applyAlignment="1">
      <alignment horizontal="right"/>
    </xf>
    <xf numFmtId="0" fontId="5"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2" fillId="0" borderId="1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98"/>
  <sheetViews>
    <sheetView tabSelected="1" zoomScalePageLayoutView="0" workbookViewId="0" topLeftCell="A34">
      <selection activeCell="C37" sqref="C37"/>
    </sheetView>
  </sheetViews>
  <sheetFormatPr defaultColWidth="9.140625" defaultRowHeight="12.75"/>
  <cols>
    <col min="1" max="1" width="21.7109375" style="0" customWidth="1"/>
    <col min="2" max="2" width="52.00390625" style="0" customWidth="1"/>
    <col min="3" max="3" width="13.421875" style="0" customWidth="1"/>
    <col min="4" max="4" width="13.7109375" style="0" customWidth="1"/>
    <col min="5" max="5" width="13.140625" style="0" customWidth="1"/>
  </cols>
  <sheetData>
    <row r="1" spans="1:5" ht="15.75">
      <c r="A1" s="2"/>
      <c r="B1" s="2"/>
      <c r="C1" s="2"/>
      <c r="D1" s="2"/>
      <c r="E1" s="2"/>
    </row>
    <row r="2" spans="1:5" ht="15.75">
      <c r="A2" s="2"/>
      <c r="B2" s="2"/>
      <c r="C2" s="2"/>
      <c r="D2" s="2"/>
      <c r="E2" s="2"/>
    </row>
    <row r="3" spans="1:5" ht="18.75">
      <c r="A3" s="25" t="s">
        <v>49</v>
      </c>
      <c r="B3" s="26"/>
      <c r="C3" s="26"/>
      <c r="D3" s="26"/>
      <c r="E3" s="26"/>
    </row>
    <row r="4" spans="1:5" ht="18.75">
      <c r="A4" s="25" t="s">
        <v>181</v>
      </c>
      <c r="B4" s="25"/>
      <c r="C4" s="25"/>
      <c r="D4" s="25"/>
      <c r="E4" s="25"/>
    </row>
    <row r="5" spans="1:5" ht="18.75">
      <c r="A5" s="25" t="s">
        <v>133</v>
      </c>
      <c r="B5" s="27"/>
      <c r="C5" s="27"/>
      <c r="D5" s="27"/>
      <c r="E5" s="27"/>
    </row>
    <row r="6" spans="1:5" ht="15.75">
      <c r="A6" s="2"/>
      <c r="B6" s="2" t="s">
        <v>40</v>
      </c>
      <c r="C6" s="2"/>
      <c r="D6" s="2"/>
      <c r="E6" s="2"/>
    </row>
    <row r="7" spans="1:5" ht="31.5" customHeight="1">
      <c r="A7" s="28" t="s">
        <v>46</v>
      </c>
      <c r="B7" s="29"/>
      <c r="C7" s="29"/>
      <c r="D7" s="29"/>
      <c r="E7" s="29"/>
    </row>
    <row r="8" spans="1:5" ht="15.75" hidden="1">
      <c r="A8" s="1" t="s">
        <v>47</v>
      </c>
      <c r="B8" s="1"/>
      <c r="C8" s="1"/>
      <c r="D8" s="1"/>
      <c r="E8" s="3"/>
    </row>
    <row r="9" spans="1:5" ht="15.75">
      <c r="A9" s="28" t="s">
        <v>47</v>
      </c>
      <c r="B9" s="29"/>
      <c r="C9" s="29"/>
      <c r="D9" s="29"/>
      <c r="E9" s="29"/>
    </row>
    <row r="10" spans="1:5" ht="15.75">
      <c r="A10" s="28" t="s">
        <v>48</v>
      </c>
      <c r="B10" s="29"/>
      <c r="C10" s="29"/>
      <c r="D10" s="29"/>
      <c r="E10" s="29"/>
    </row>
    <row r="11" spans="1:5" ht="15.75">
      <c r="A11" s="30" t="s">
        <v>134</v>
      </c>
      <c r="B11" s="31"/>
      <c r="C11" s="31"/>
      <c r="D11" s="31"/>
      <c r="E11" s="31"/>
    </row>
    <row r="12" spans="1:5" ht="78.75">
      <c r="A12" s="4" t="s">
        <v>0</v>
      </c>
      <c r="B12" s="4" t="s">
        <v>1</v>
      </c>
      <c r="C12" s="5" t="s">
        <v>89</v>
      </c>
      <c r="D12" s="5" t="s">
        <v>135</v>
      </c>
      <c r="E12" s="5" t="s">
        <v>2</v>
      </c>
    </row>
    <row r="13" spans="1:5" ht="15.75" customHeight="1">
      <c r="A13" s="6" t="s">
        <v>3</v>
      </c>
      <c r="B13" s="7" t="s">
        <v>4</v>
      </c>
      <c r="C13" s="8">
        <f>C14+C20+C25+C33+C40+C48+C53+C45</f>
        <v>46056.600000000006</v>
      </c>
      <c r="D13" s="8">
        <f>D14+D20+D25+D33+D40+D48+D53+D45+D28</f>
        <v>47515.00000000001</v>
      </c>
      <c r="E13" s="8">
        <f>D13/C13*100</f>
        <v>103.16653856341979</v>
      </c>
    </row>
    <row r="14" spans="1:5" ht="13.5" customHeight="1">
      <c r="A14" s="6" t="s">
        <v>5</v>
      </c>
      <c r="B14" s="7" t="s">
        <v>6</v>
      </c>
      <c r="C14" s="8">
        <f>C15</f>
        <v>37221.6</v>
      </c>
      <c r="D14" s="8">
        <f>D15</f>
        <v>36959.9</v>
      </c>
      <c r="E14" s="8">
        <f>D14/C14*100</f>
        <v>99.29691362004857</v>
      </c>
    </row>
    <row r="15" spans="1:5" ht="15.75">
      <c r="A15" s="6" t="s">
        <v>8</v>
      </c>
      <c r="B15" s="9" t="s">
        <v>39</v>
      </c>
      <c r="C15" s="8">
        <f>C16+C17+C18+C19</f>
        <v>37221.6</v>
      </c>
      <c r="D15" s="8">
        <f>D16+D17+D18+D19</f>
        <v>36959.9</v>
      </c>
      <c r="E15" s="8">
        <f>D15/C15*100</f>
        <v>99.29691362004857</v>
      </c>
    </row>
    <row r="16" spans="1:5" ht="110.25">
      <c r="A16" s="10" t="s">
        <v>7</v>
      </c>
      <c r="B16" s="11" t="s">
        <v>56</v>
      </c>
      <c r="C16" s="12">
        <v>37218.9</v>
      </c>
      <c r="D16" s="12">
        <v>36521.6</v>
      </c>
      <c r="E16" s="13">
        <f>D16/C16*100</f>
        <v>98.12648949861494</v>
      </c>
    </row>
    <row r="17" spans="1:5" ht="157.5">
      <c r="A17" s="10" t="s">
        <v>67</v>
      </c>
      <c r="B17" s="14" t="s">
        <v>57</v>
      </c>
      <c r="C17" s="12"/>
      <c r="D17" s="12">
        <v>109.8</v>
      </c>
      <c r="E17" s="13"/>
    </row>
    <row r="18" spans="1:5" ht="63">
      <c r="A18" s="10" t="s">
        <v>43</v>
      </c>
      <c r="B18" s="14" t="s">
        <v>58</v>
      </c>
      <c r="C18" s="15"/>
      <c r="D18" s="12">
        <v>305.5</v>
      </c>
      <c r="E18" s="13"/>
    </row>
    <row r="19" spans="1:5" ht="110.25">
      <c r="A19" s="10" t="s">
        <v>68</v>
      </c>
      <c r="B19" s="14" t="s">
        <v>69</v>
      </c>
      <c r="C19" s="12">
        <v>2.7</v>
      </c>
      <c r="D19" s="12">
        <v>23</v>
      </c>
      <c r="E19" s="13"/>
    </row>
    <row r="20" spans="1:5" ht="15" customHeight="1">
      <c r="A20" s="16" t="s">
        <v>9</v>
      </c>
      <c r="B20" s="17" t="s">
        <v>10</v>
      </c>
      <c r="C20" s="18">
        <f>C21+C23+C22+C24</f>
        <v>3678.8</v>
      </c>
      <c r="D20" s="18">
        <f>D21+D23+D22+D24</f>
        <v>4087.3999999999996</v>
      </c>
      <c r="E20" s="8">
        <f aca="true" t="shared" si="0" ref="E20:E26">D20/C20*100</f>
        <v>111.10688267913449</v>
      </c>
    </row>
    <row r="21" spans="1:5" ht="31.5">
      <c r="A21" s="10" t="s">
        <v>52</v>
      </c>
      <c r="B21" s="11" t="s">
        <v>91</v>
      </c>
      <c r="C21" s="12">
        <v>3419.5</v>
      </c>
      <c r="D21" s="12">
        <v>3758.6</v>
      </c>
      <c r="E21" s="8">
        <f t="shared" si="0"/>
        <v>109.91665448164936</v>
      </c>
    </row>
    <row r="22" spans="1:5" ht="47.25">
      <c r="A22" s="10" t="s">
        <v>59</v>
      </c>
      <c r="B22" s="11" t="s">
        <v>92</v>
      </c>
      <c r="C22" s="12"/>
      <c r="D22" s="12">
        <v>29.6</v>
      </c>
      <c r="E22" s="8"/>
    </row>
    <row r="23" spans="1:5" ht="15.75">
      <c r="A23" s="10" t="s">
        <v>53</v>
      </c>
      <c r="B23" s="11" t="s">
        <v>93</v>
      </c>
      <c r="C23" s="12">
        <v>177.4</v>
      </c>
      <c r="D23" s="12">
        <v>125.6</v>
      </c>
      <c r="E23" s="8">
        <f t="shared" si="0"/>
        <v>70.80045095828635</v>
      </c>
    </row>
    <row r="24" spans="1:5" ht="47.25">
      <c r="A24" s="10" t="s">
        <v>75</v>
      </c>
      <c r="B24" s="11" t="s">
        <v>94</v>
      </c>
      <c r="C24" s="12">
        <v>81.9</v>
      </c>
      <c r="D24" s="12">
        <v>173.6</v>
      </c>
      <c r="E24" s="13">
        <f t="shared" si="0"/>
        <v>211.96581196581192</v>
      </c>
    </row>
    <row r="25" spans="1:5" ht="15.75" customHeight="1">
      <c r="A25" s="16" t="s">
        <v>11</v>
      </c>
      <c r="B25" s="19" t="s">
        <v>95</v>
      </c>
      <c r="C25" s="18">
        <f>C26</f>
        <v>949.4</v>
      </c>
      <c r="D25" s="18">
        <f>D26+D27</f>
        <v>1080.1</v>
      </c>
      <c r="E25" s="8">
        <f t="shared" si="0"/>
        <v>113.76658942489992</v>
      </c>
    </row>
    <row r="26" spans="1:5" ht="63">
      <c r="A26" s="10" t="s">
        <v>12</v>
      </c>
      <c r="B26" s="11" t="s">
        <v>96</v>
      </c>
      <c r="C26" s="12">
        <v>949.4</v>
      </c>
      <c r="D26" s="12">
        <v>1077.1</v>
      </c>
      <c r="E26" s="8">
        <f t="shared" si="0"/>
        <v>113.45060037918684</v>
      </c>
    </row>
    <row r="27" spans="1:5" ht="47.25">
      <c r="A27" s="10" t="s">
        <v>121</v>
      </c>
      <c r="B27" s="11" t="s">
        <v>122</v>
      </c>
      <c r="C27" s="12"/>
      <c r="D27" s="12">
        <v>3</v>
      </c>
      <c r="E27" s="8"/>
    </row>
    <row r="28" spans="1:5" s="24" customFormat="1" ht="47.25">
      <c r="A28" s="16" t="s">
        <v>136</v>
      </c>
      <c r="B28" s="19" t="s">
        <v>137</v>
      </c>
      <c r="C28" s="18"/>
      <c r="D28" s="18">
        <f>D29+D30+D31+D32</f>
        <v>41.3</v>
      </c>
      <c r="E28" s="8"/>
    </row>
    <row r="29" spans="1:5" ht="15.75">
      <c r="A29" s="10" t="s">
        <v>138</v>
      </c>
      <c r="B29" s="11" t="s">
        <v>139</v>
      </c>
      <c r="C29" s="12"/>
      <c r="D29" s="12">
        <v>2.3</v>
      </c>
      <c r="E29" s="8"/>
    </row>
    <row r="30" spans="1:5" ht="15.75">
      <c r="A30" s="10" t="s">
        <v>140</v>
      </c>
      <c r="B30" s="11" t="s">
        <v>141</v>
      </c>
      <c r="C30" s="12"/>
      <c r="D30" s="12">
        <v>37.3</v>
      </c>
      <c r="E30" s="8"/>
    </row>
    <row r="31" spans="1:5" ht="63">
      <c r="A31" s="10" t="s">
        <v>142</v>
      </c>
      <c r="B31" s="11" t="s">
        <v>143</v>
      </c>
      <c r="C31" s="12"/>
      <c r="D31" s="12">
        <v>1.6</v>
      </c>
      <c r="E31" s="8"/>
    </row>
    <row r="32" spans="1:5" ht="63">
      <c r="A32" s="10" t="s">
        <v>183</v>
      </c>
      <c r="B32" s="11" t="s">
        <v>182</v>
      </c>
      <c r="C32" s="12"/>
      <c r="D32" s="12">
        <v>0.1</v>
      </c>
      <c r="E32" s="8"/>
    </row>
    <row r="33" spans="1:5" ht="47.25">
      <c r="A33" s="16" t="s">
        <v>13</v>
      </c>
      <c r="B33" s="19" t="s">
        <v>144</v>
      </c>
      <c r="C33" s="18">
        <f>C34+C36+C39</f>
        <v>1871.4</v>
      </c>
      <c r="D33" s="18">
        <f>D34+D36+D39+D35+D37+D38</f>
        <v>2269.9</v>
      </c>
      <c r="E33" s="8">
        <f>D33/C33*100</f>
        <v>121.29421823233943</v>
      </c>
    </row>
    <row r="34" spans="1:5" ht="78.75" customHeight="1">
      <c r="A34" s="10" t="s">
        <v>60</v>
      </c>
      <c r="B34" s="14" t="s">
        <v>145</v>
      </c>
      <c r="C34" s="12">
        <v>1025</v>
      </c>
      <c r="D34" s="12">
        <v>1348.7</v>
      </c>
      <c r="E34" s="13">
        <f>D34/C34*100</f>
        <v>131.58048780487806</v>
      </c>
    </row>
    <row r="35" spans="1:5" ht="94.5">
      <c r="A35" s="10" t="s">
        <v>55</v>
      </c>
      <c r="B35" s="14" t="s">
        <v>146</v>
      </c>
      <c r="C35" s="12"/>
      <c r="D35" s="12">
        <v>57.8</v>
      </c>
      <c r="E35" s="13"/>
    </row>
    <row r="36" spans="1:5" ht="78.75">
      <c r="A36" s="10" t="s">
        <v>14</v>
      </c>
      <c r="B36" s="11" t="s">
        <v>147</v>
      </c>
      <c r="C36" s="12">
        <v>836.4</v>
      </c>
      <c r="D36" s="12">
        <v>68.7</v>
      </c>
      <c r="E36" s="13">
        <f>D36/C36*100</f>
        <v>8.21377331420373</v>
      </c>
    </row>
    <row r="37" spans="1:5" ht="47.25">
      <c r="A37" s="10" t="s">
        <v>90</v>
      </c>
      <c r="B37" s="11" t="s">
        <v>148</v>
      </c>
      <c r="C37" s="12"/>
      <c r="D37" s="12">
        <v>768.1</v>
      </c>
      <c r="E37" s="13"/>
    </row>
    <row r="38" spans="1:5" ht="78.75">
      <c r="A38" s="10" t="s">
        <v>123</v>
      </c>
      <c r="B38" s="11" t="s">
        <v>149</v>
      </c>
      <c r="C38" s="12"/>
      <c r="D38" s="12">
        <v>21.7</v>
      </c>
      <c r="E38" s="13"/>
    </row>
    <row r="39" spans="1:5" ht="110.25">
      <c r="A39" s="10" t="s">
        <v>15</v>
      </c>
      <c r="B39" s="11" t="s">
        <v>150</v>
      </c>
      <c r="C39" s="12">
        <v>10</v>
      </c>
      <c r="D39" s="12">
        <v>4.9</v>
      </c>
      <c r="E39" s="13">
        <f>D39/C39*100</f>
        <v>49.00000000000001</v>
      </c>
    </row>
    <row r="40" spans="1:5" ht="31.5">
      <c r="A40" s="16" t="s">
        <v>16</v>
      </c>
      <c r="B40" s="19" t="s">
        <v>151</v>
      </c>
      <c r="C40" s="18">
        <f>C41+C42+C43+C44</f>
        <v>946.9</v>
      </c>
      <c r="D40" s="18">
        <f>D41+D42+D43+D44</f>
        <v>987</v>
      </c>
      <c r="E40" s="8">
        <f>D40/C40*100</f>
        <v>104.23487168655615</v>
      </c>
    </row>
    <row r="41" spans="1:5" ht="31.5">
      <c r="A41" s="10" t="s">
        <v>61</v>
      </c>
      <c r="B41" s="11" t="s">
        <v>152</v>
      </c>
      <c r="C41" s="12"/>
      <c r="D41" s="12">
        <v>22.5</v>
      </c>
      <c r="E41" s="8"/>
    </row>
    <row r="42" spans="1:5" ht="31.5">
      <c r="A42" s="10" t="s">
        <v>62</v>
      </c>
      <c r="B42" s="11" t="s">
        <v>153</v>
      </c>
      <c r="C42" s="12"/>
      <c r="D42" s="12">
        <v>6.9</v>
      </c>
      <c r="E42" s="8"/>
    </row>
    <row r="43" spans="1:5" ht="31.5">
      <c r="A43" s="10" t="s">
        <v>63</v>
      </c>
      <c r="B43" s="11" t="s">
        <v>154</v>
      </c>
      <c r="C43" s="12"/>
      <c r="D43" s="12">
        <v>140.5</v>
      </c>
      <c r="E43" s="8"/>
    </row>
    <row r="44" spans="1:5" ht="31.5">
      <c r="A44" s="10" t="s">
        <v>64</v>
      </c>
      <c r="B44" s="11" t="s">
        <v>155</v>
      </c>
      <c r="C44" s="12">
        <v>946.9</v>
      </c>
      <c r="D44" s="12">
        <v>817.1</v>
      </c>
      <c r="E44" s="8"/>
    </row>
    <row r="45" spans="1:5" ht="31.5">
      <c r="A45" s="16" t="s">
        <v>45</v>
      </c>
      <c r="B45" s="19" t="s">
        <v>156</v>
      </c>
      <c r="C45" s="18">
        <f>C46+C47</f>
        <v>653.5</v>
      </c>
      <c r="D45" s="18">
        <f>D46+D47</f>
        <v>803.6</v>
      </c>
      <c r="E45" s="8">
        <f aca="true" t="shared" si="1" ref="E45:E53">D45/C45*100</f>
        <v>122.96863045141546</v>
      </c>
    </row>
    <row r="46" spans="1:5" ht="47.25">
      <c r="A46" s="10" t="s">
        <v>70</v>
      </c>
      <c r="B46" s="11" t="s">
        <v>157</v>
      </c>
      <c r="C46" s="12">
        <v>574.5</v>
      </c>
      <c r="D46" s="12">
        <v>802.9</v>
      </c>
      <c r="E46" s="8"/>
    </row>
    <row r="47" spans="1:5" ht="31.5">
      <c r="A47" s="10" t="s">
        <v>74</v>
      </c>
      <c r="B47" s="11" t="s">
        <v>158</v>
      </c>
      <c r="C47" s="12">
        <v>79</v>
      </c>
      <c r="D47" s="12">
        <v>0.7</v>
      </c>
      <c r="E47" s="13">
        <f t="shared" si="1"/>
        <v>0.8860759493670884</v>
      </c>
    </row>
    <row r="48" spans="1:5" ht="31.5">
      <c r="A48" s="16" t="s">
        <v>17</v>
      </c>
      <c r="B48" s="19" t="s">
        <v>159</v>
      </c>
      <c r="C48" s="18">
        <f>C51+C49</f>
        <v>400</v>
      </c>
      <c r="D48" s="18">
        <f>D51+D49+D50+D52</f>
        <v>287.4</v>
      </c>
      <c r="E48" s="8">
        <f t="shared" si="1"/>
        <v>71.85</v>
      </c>
    </row>
    <row r="49" spans="1:5" ht="94.5">
      <c r="A49" s="10" t="s">
        <v>65</v>
      </c>
      <c r="B49" s="20" t="s">
        <v>160</v>
      </c>
      <c r="C49" s="12">
        <v>250</v>
      </c>
      <c r="D49" s="12">
        <v>53.4</v>
      </c>
      <c r="E49" s="13">
        <f t="shared" si="1"/>
        <v>21.36</v>
      </c>
    </row>
    <row r="50" spans="1:5" ht="47.25">
      <c r="A50" s="10" t="s">
        <v>131</v>
      </c>
      <c r="B50" s="20" t="s">
        <v>161</v>
      </c>
      <c r="C50" s="12">
        <v>0</v>
      </c>
      <c r="D50" s="12">
        <v>1.5</v>
      </c>
      <c r="E50" s="13"/>
    </row>
    <row r="51" spans="1:5" ht="63">
      <c r="A51" s="10" t="s">
        <v>66</v>
      </c>
      <c r="B51" s="11" t="s">
        <v>162</v>
      </c>
      <c r="C51" s="12">
        <v>150</v>
      </c>
      <c r="D51" s="12">
        <v>230.3</v>
      </c>
      <c r="E51" s="13">
        <f t="shared" si="1"/>
        <v>153.53333333333333</v>
      </c>
    </row>
    <row r="52" spans="1:5" ht="47.25">
      <c r="A52" s="10" t="s">
        <v>132</v>
      </c>
      <c r="B52" s="11" t="s">
        <v>163</v>
      </c>
      <c r="C52" s="12">
        <v>0</v>
      </c>
      <c r="D52" s="12">
        <v>2.2</v>
      </c>
      <c r="E52" s="13"/>
    </row>
    <row r="53" spans="1:5" ht="15.75">
      <c r="A53" s="16" t="s">
        <v>18</v>
      </c>
      <c r="B53" s="19" t="s">
        <v>164</v>
      </c>
      <c r="C53" s="18">
        <f>C57+C61+C55</f>
        <v>335</v>
      </c>
      <c r="D53" s="18">
        <f>D57+D61+D55+D56+D54+D58+D60+D59</f>
        <v>998.4</v>
      </c>
      <c r="E53" s="8">
        <f t="shared" si="1"/>
        <v>298.02985074626866</v>
      </c>
    </row>
    <row r="54" spans="1:5" ht="47.25">
      <c r="A54" s="10" t="s">
        <v>107</v>
      </c>
      <c r="B54" s="11" t="s">
        <v>165</v>
      </c>
      <c r="C54" s="12"/>
      <c r="D54" s="12">
        <v>-0.5</v>
      </c>
      <c r="E54" s="13"/>
    </row>
    <row r="55" spans="1:5" ht="63">
      <c r="A55" s="10" t="s">
        <v>71</v>
      </c>
      <c r="B55" s="11" t="s">
        <v>166</v>
      </c>
      <c r="C55" s="12"/>
      <c r="D55" s="12">
        <v>-0.1</v>
      </c>
      <c r="E55" s="13"/>
    </row>
    <row r="56" spans="1:5" ht="47.25">
      <c r="A56" s="10" t="s">
        <v>86</v>
      </c>
      <c r="B56" s="11" t="s">
        <v>167</v>
      </c>
      <c r="C56" s="12"/>
      <c r="D56" s="12">
        <v>93</v>
      </c>
      <c r="E56" s="13"/>
    </row>
    <row r="57" spans="1:5" ht="31.5">
      <c r="A57" s="10" t="s">
        <v>19</v>
      </c>
      <c r="B57" s="11" t="s">
        <v>168</v>
      </c>
      <c r="C57" s="12"/>
      <c r="D57" s="12">
        <v>32.8</v>
      </c>
      <c r="E57" s="13"/>
    </row>
    <row r="58" spans="1:5" ht="63">
      <c r="A58" s="10" t="s">
        <v>108</v>
      </c>
      <c r="B58" s="11" t="s">
        <v>169</v>
      </c>
      <c r="C58" s="12"/>
      <c r="D58" s="12">
        <v>128.5</v>
      </c>
      <c r="E58" s="13"/>
    </row>
    <row r="59" spans="1:5" ht="63">
      <c r="A59" s="10" t="s">
        <v>170</v>
      </c>
      <c r="B59" s="11" t="s">
        <v>171</v>
      </c>
      <c r="C59" s="12"/>
      <c r="D59" s="12">
        <v>604.6</v>
      </c>
      <c r="E59" s="13"/>
    </row>
    <row r="60" spans="1:5" ht="141.75">
      <c r="A60" s="10" t="s">
        <v>109</v>
      </c>
      <c r="B60" s="11" t="s">
        <v>172</v>
      </c>
      <c r="C60" s="12"/>
      <c r="D60" s="12">
        <v>2</v>
      </c>
      <c r="E60" s="13"/>
    </row>
    <row r="61" spans="1:5" ht="47.25">
      <c r="A61" s="10" t="s">
        <v>20</v>
      </c>
      <c r="B61" s="11" t="s">
        <v>173</v>
      </c>
      <c r="C61" s="12">
        <v>335</v>
      </c>
      <c r="D61" s="12">
        <v>138.1</v>
      </c>
      <c r="E61" s="13">
        <f>D61/C61*100</f>
        <v>41.223880597014926</v>
      </c>
    </row>
    <row r="62" spans="1:5" ht="18.75" customHeight="1">
      <c r="A62" s="16" t="s">
        <v>21</v>
      </c>
      <c r="B62" s="19" t="s">
        <v>22</v>
      </c>
      <c r="C62" s="18">
        <f>C63+C96+C94</f>
        <v>360738.60000000003</v>
      </c>
      <c r="D62" s="18">
        <f>D63+D96+D94</f>
        <v>352661.8</v>
      </c>
      <c r="E62" s="8">
        <f aca="true" t="shared" si="2" ref="E62:E68">D62/C62*100</f>
        <v>97.76103804804919</v>
      </c>
    </row>
    <row r="63" spans="1:5" ht="47.25">
      <c r="A63" s="10" t="s">
        <v>23</v>
      </c>
      <c r="B63" s="11" t="s">
        <v>24</v>
      </c>
      <c r="C63" s="12">
        <f>C64+C67+C73+C88</f>
        <v>361808.60000000003</v>
      </c>
      <c r="D63" s="12">
        <f>D64+D67+D73+D88</f>
        <v>353731.8</v>
      </c>
      <c r="E63" s="13">
        <f t="shared" si="2"/>
        <v>97.76765947520317</v>
      </c>
    </row>
    <row r="64" spans="1:5" ht="31.5">
      <c r="A64" s="16" t="s">
        <v>26</v>
      </c>
      <c r="B64" s="19" t="s">
        <v>27</v>
      </c>
      <c r="C64" s="18">
        <f>C65+C66</f>
        <v>52514.899999999994</v>
      </c>
      <c r="D64" s="18">
        <f>D65+D66</f>
        <v>52514.899999999994</v>
      </c>
      <c r="E64" s="8">
        <f t="shared" si="2"/>
        <v>100</v>
      </c>
    </row>
    <row r="65" spans="1:5" ht="47.25">
      <c r="A65" s="10" t="s">
        <v>25</v>
      </c>
      <c r="B65" s="11" t="s">
        <v>28</v>
      </c>
      <c r="C65" s="12">
        <v>34217.6</v>
      </c>
      <c r="D65" s="12">
        <v>34217.6</v>
      </c>
      <c r="E65" s="13">
        <f t="shared" si="2"/>
        <v>100</v>
      </c>
    </row>
    <row r="66" spans="1:5" ht="47.25">
      <c r="A66" s="10" t="s">
        <v>29</v>
      </c>
      <c r="B66" s="11" t="s">
        <v>30</v>
      </c>
      <c r="C66" s="12">
        <v>18297.3</v>
      </c>
      <c r="D66" s="12">
        <v>18297.3</v>
      </c>
      <c r="E66" s="13">
        <f t="shared" si="2"/>
        <v>100</v>
      </c>
    </row>
    <row r="67" spans="1:5" ht="47.25">
      <c r="A67" s="16" t="s">
        <v>31</v>
      </c>
      <c r="B67" s="19" t="s">
        <v>88</v>
      </c>
      <c r="C67" s="18">
        <f>C69+C72+C68+C70+C71</f>
        <v>169671.5</v>
      </c>
      <c r="D67" s="18">
        <f>D69+D72+D68+D70+D71</f>
        <v>161601.4</v>
      </c>
      <c r="E67" s="8">
        <f t="shared" si="2"/>
        <v>95.24369148619539</v>
      </c>
    </row>
    <row r="68" spans="1:5" ht="63">
      <c r="A68" s="10" t="s">
        <v>110</v>
      </c>
      <c r="B68" s="11" t="s">
        <v>111</v>
      </c>
      <c r="C68" s="12">
        <v>770.8</v>
      </c>
      <c r="D68" s="12">
        <v>770.8</v>
      </c>
      <c r="E68" s="13">
        <f t="shared" si="2"/>
        <v>100</v>
      </c>
    </row>
    <row r="69" spans="1:5" ht="47.25">
      <c r="A69" s="10" t="s">
        <v>44</v>
      </c>
      <c r="B69" s="11" t="s">
        <v>112</v>
      </c>
      <c r="C69" s="12">
        <v>7138</v>
      </c>
      <c r="D69" s="12">
        <v>7138</v>
      </c>
      <c r="E69" s="13">
        <f aca="true" t="shared" si="3" ref="E69:E98">D69/C69*100</f>
        <v>100</v>
      </c>
    </row>
    <row r="70" spans="1:5" ht="126">
      <c r="A70" s="10" t="s">
        <v>114</v>
      </c>
      <c r="B70" s="11" t="s">
        <v>113</v>
      </c>
      <c r="C70" s="12">
        <v>26637</v>
      </c>
      <c r="D70" s="12">
        <v>18566.9</v>
      </c>
      <c r="E70" s="13">
        <f t="shared" si="3"/>
        <v>69.70342005481098</v>
      </c>
    </row>
    <row r="71" spans="1:5" ht="94.5">
      <c r="A71" s="10" t="s">
        <v>115</v>
      </c>
      <c r="B71" s="11" t="s">
        <v>116</v>
      </c>
      <c r="C71" s="12">
        <v>21590.3</v>
      </c>
      <c r="D71" s="12">
        <v>21590.3</v>
      </c>
      <c r="E71" s="13">
        <f t="shared" si="3"/>
        <v>100</v>
      </c>
    </row>
    <row r="72" spans="1:5" ht="31.5">
      <c r="A72" s="10" t="s">
        <v>32</v>
      </c>
      <c r="B72" s="11" t="s">
        <v>117</v>
      </c>
      <c r="C72" s="12">
        <v>113535.4</v>
      </c>
      <c r="D72" s="12">
        <v>113535.4</v>
      </c>
      <c r="E72" s="13">
        <f t="shared" si="3"/>
        <v>100</v>
      </c>
    </row>
    <row r="73" spans="1:5" ht="47.25">
      <c r="A73" s="16" t="s">
        <v>34</v>
      </c>
      <c r="B73" s="19" t="s">
        <v>35</v>
      </c>
      <c r="C73" s="18">
        <f>SUM(C74:C87)</f>
        <v>134113</v>
      </c>
      <c r="D73" s="18">
        <f>SUM(D74:D87)</f>
        <v>134106.3</v>
      </c>
      <c r="E73" s="8">
        <f t="shared" si="3"/>
        <v>99.99500421286525</v>
      </c>
    </row>
    <row r="74" spans="1:5" ht="78.75">
      <c r="A74" s="10" t="s">
        <v>118</v>
      </c>
      <c r="B74" s="11" t="s">
        <v>119</v>
      </c>
      <c r="C74" s="12">
        <v>3.4</v>
      </c>
      <c r="D74" s="12">
        <v>3.4</v>
      </c>
      <c r="E74" s="13">
        <f t="shared" si="3"/>
        <v>100</v>
      </c>
    </row>
    <row r="75" spans="1:5" ht="63">
      <c r="A75" s="10" t="s">
        <v>33</v>
      </c>
      <c r="B75" s="11" t="s">
        <v>120</v>
      </c>
      <c r="C75" s="12">
        <v>478.9</v>
      </c>
      <c r="D75" s="12">
        <v>478.9</v>
      </c>
      <c r="E75" s="13">
        <f t="shared" si="3"/>
        <v>100</v>
      </c>
    </row>
    <row r="76" spans="1:5" ht="47.25">
      <c r="A76" s="10" t="s">
        <v>36</v>
      </c>
      <c r="B76" s="11" t="s">
        <v>97</v>
      </c>
      <c r="C76" s="12">
        <v>103715.1</v>
      </c>
      <c r="D76" s="12">
        <v>103708.4</v>
      </c>
      <c r="E76" s="13">
        <f t="shared" si="3"/>
        <v>99.99353999562261</v>
      </c>
    </row>
    <row r="77" spans="1:5" ht="94.5">
      <c r="A77" s="10" t="s">
        <v>37</v>
      </c>
      <c r="B77" s="11" t="s">
        <v>98</v>
      </c>
      <c r="C77" s="12">
        <v>701</v>
      </c>
      <c r="D77" s="12">
        <v>701</v>
      </c>
      <c r="E77" s="13">
        <f t="shared" si="3"/>
        <v>100</v>
      </c>
    </row>
    <row r="78" spans="1:5" ht="31.5">
      <c r="A78" s="10" t="s">
        <v>42</v>
      </c>
      <c r="B78" s="11" t="s">
        <v>99</v>
      </c>
      <c r="C78" s="12">
        <v>180.1</v>
      </c>
      <c r="D78" s="12">
        <v>180.1</v>
      </c>
      <c r="E78" s="13">
        <f>D78/C78*100</f>
        <v>100</v>
      </c>
    </row>
    <row r="79" spans="1:5" ht="94.5">
      <c r="A79" s="10" t="s">
        <v>54</v>
      </c>
      <c r="B79" s="14" t="s">
        <v>100</v>
      </c>
      <c r="C79" s="12">
        <v>5378.4</v>
      </c>
      <c r="D79" s="12">
        <v>5378.4</v>
      </c>
      <c r="E79" s="13">
        <f>D79/C79*100</f>
        <v>100</v>
      </c>
    </row>
    <row r="80" spans="1:5" ht="47.25">
      <c r="A80" s="10" t="s">
        <v>77</v>
      </c>
      <c r="B80" s="14" t="s">
        <v>101</v>
      </c>
      <c r="C80" s="12">
        <v>240.6</v>
      </c>
      <c r="D80" s="12">
        <v>240.6</v>
      </c>
      <c r="E80" s="13">
        <f t="shared" si="3"/>
        <v>100</v>
      </c>
    </row>
    <row r="81" spans="1:5" ht="110.25">
      <c r="A81" s="10" t="s">
        <v>87</v>
      </c>
      <c r="B81" s="14" t="s">
        <v>102</v>
      </c>
      <c r="C81" s="12">
        <v>337.7</v>
      </c>
      <c r="D81" s="12">
        <v>337.7</v>
      </c>
      <c r="E81" s="13">
        <f t="shared" si="3"/>
        <v>100</v>
      </c>
    </row>
    <row r="82" spans="1:5" ht="47.25">
      <c r="A82" s="10" t="s">
        <v>76</v>
      </c>
      <c r="B82" s="14" t="s">
        <v>103</v>
      </c>
      <c r="C82" s="12">
        <v>9151.2</v>
      </c>
      <c r="D82" s="12">
        <v>9151.2</v>
      </c>
      <c r="E82" s="13">
        <f t="shared" si="3"/>
        <v>100</v>
      </c>
    </row>
    <row r="83" spans="1:5" ht="47.25">
      <c r="A83" s="10" t="s">
        <v>78</v>
      </c>
      <c r="B83" s="14" t="s">
        <v>104</v>
      </c>
      <c r="C83" s="12">
        <v>4939.1</v>
      </c>
      <c r="D83" s="12">
        <v>4939.1</v>
      </c>
      <c r="E83" s="13">
        <f t="shared" si="3"/>
        <v>100</v>
      </c>
    </row>
    <row r="84" spans="1:5" ht="78.75">
      <c r="A84" s="10" t="s">
        <v>79</v>
      </c>
      <c r="B84" s="14" t="s">
        <v>105</v>
      </c>
      <c r="C84" s="12">
        <v>4382.9</v>
      </c>
      <c r="D84" s="12">
        <v>4382.9</v>
      </c>
      <c r="E84" s="13">
        <f t="shared" si="3"/>
        <v>100</v>
      </c>
    </row>
    <row r="85" spans="1:5" ht="94.5">
      <c r="A85" s="10" t="s">
        <v>80</v>
      </c>
      <c r="B85" s="14" t="s">
        <v>106</v>
      </c>
      <c r="C85" s="12">
        <v>3209.6</v>
      </c>
      <c r="D85" s="12">
        <v>3209.6</v>
      </c>
      <c r="E85" s="13">
        <f t="shared" si="3"/>
        <v>100</v>
      </c>
    </row>
    <row r="86" spans="1:5" ht="78.75">
      <c r="A86" s="10" t="s">
        <v>81</v>
      </c>
      <c r="B86" s="14" t="s">
        <v>174</v>
      </c>
      <c r="C86" s="12">
        <v>289.5</v>
      </c>
      <c r="D86" s="12">
        <v>289.5</v>
      </c>
      <c r="E86" s="13">
        <f t="shared" si="3"/>
        <v>100</v>
      </c>
    </row>
    <row r="87" spans="1:5" ht="63">
      <c r="A87" s="10" t="s">
        <v>82</v>
      </c>
      <c r="B87" s="14" t="s">
        <v>175</v>
      </c>
      <c r="C87" s="12">
        <v>1105.5</v>
      </c>
      <c r="D87" s="12">
        <v>1105.5</v>
      </c>
      <c r="E87" s="13">
        <f t="shared" si="3"/>
        <v>100</v>
      </c>
    </row>
    <row r="88" spans="1:5" ht="15.75">
      <c r="A88" s="16" t="s">
        <v>41</v>
      </c>
      <c r="B88" s="17" t="s">
        <v>85</v>
      </c>
      <c r="C88" s="18">
        <f>C89+C90+C92+C91+C93</f>
        <v>5509.2</v>
      </c>
      <c r="D88" s="18">
        <f>D89+D90+D92+D91+D93</f>
        <v>5509.2</v>
      </c>
      <c r="E88" s="8">
        <f t="shared" si="3"/>
        <v>100</v>
      </c>
    </row>
    <row r="89" spans="1:5" ht="94.5">
      <c r="A89" s="10" t="s">
        <v>83</v>
      </c>
      <c r="B89" s="14" t="s">
        <v>84</v>
      </c>
      <c r="C89" s="12">
        <v>2815.7</v>
      </c>
      <c r="D89" s="12">
        <v>2815.7</v>
      </c>
      <c r="E89" s="13">
        <f t="shared" si="3"/>
        <v>100</v>
      </c>
    </row>
    <row r="90" spans="1:5" ht="94.5">
      <c r="A90" s="10" t="s">
        <v>72</v>
      </c>
      <c r="B90" s="14" t="s">
        <v>73</v>
      </c>
      <c r="C90" s="12">
        <v>1853.5</v>
      </c>
      <c r="D90" s="12">
        <v>1853.5</v>
      </c>
      <c r="E90" s="13">
        <f t="shared" si="3"/>
        <v>100</v>
      </c>
    </row>
    <row r="91" spans="1:5" ht="110.25">
      <c r="A91" s="10" t="s">
        <v>176</v>
      </c>
      <c r="B91" s="14" t="s">
        <v>177</v>
      </c>
      <c r="C91" s="12">
        <v>40</v>
      </c>
      <c r="D91" s="12">
        <v>40</v>
      </c>
      <c r="E91" s="13">
        <f t="shared" si="3"/>
        <v>100</v>
      </c>
    </row>
    <row r="92" spans="1:5" ht="78.75">
      <c r="A92" s="10" t="s">
        <v>130</v>
      </c>
      <c r="B92" s="14" t="s">
        <v>178</v>
      </c>
      <c r="C92" s="12">
        <v>550</v>
      </c>
      <c r="D92" s="12">
        <v>550</v>
      </c>
      <c r="E92" s="13">
        <f t="shared" si="3"/>
        <v>100</v>
      </c>
    </row>
    <row r="93" spans="1:5" ht="78.75">
      <c r="A93" s="10" t="s">
        <v>179</v>
      </c>
      <c r="B93" s="14" t="s">
        <v>180</v>
      </c>
      <c r="C93" s="12">
        <v>250</v>
      </c>
      <c r="D93" s="12">
        <v>250</v>
      </c>
      <c r="E93" s="13">
        <f t="shared" si="3"/>
        <v>100</v>
      </c>
    </row>
    <row r="94" spans="1:5" ht="15.75">
      <c r="A94" s="16" t="s">
        <v>125</v>
      </c>
      <c r="B94" s="17" t="s">
        <v>126</v>
      </c>
      <c r="C94" s="23">
        <f>C95</f>
        <v>122.4</v>
      </c>
      <c r="D94" s="23">
        <f>D95</f>
        <v>122.4</v>
      </c>
      <c r="E94" s="13">
        <f t="shared" si="3"/>
        <v>100</v>
      </c>
    </row>
    <row r="95" spans="1:5" ht="31.5">
      <c r="A95" s="10" t="s">
        <v>124</v>
      </c>
      <c r="B95" s="14" t="s">
        <v>127</v>
      </c>
      <c r="C95" s="12">
        <v>122.4</v>
      </c>
      <c r="D95" s="12">
        <v>122.4</v>
      </c>
      <c r="E95" s="13">
        <f t="shared" si="3"/>
        <v>100</v>
      </c>
    </row>
    <row r="96" spans="1:5" ht="31.5">
      <c r="A96" s="16" t="s">
        <v>50</v>
      </c>
      <c r="B96" s="19" t="s">
        <v>128</v>
      </c>
      <c r="C96" s="18">
        <f>C97</f>
        <v>-1192.4</v>
      </c>
      <c r="D96" s="18">
        <f>D97</f>
        <v>-1192.4</v>
      </c>
      <c r="E96" s="8">
        <f t="shared" si="3"/>
        <v>100</v>
      </c>
    </row>
    <row r="97" spans="1:5" ht="31.5">
      <c r="A97" s="10" t="s">
        <v>51</v>
      </c>
      <c r="B97" s="11" t="s">
        <v>129</v>
      </c>
      <c r="C97" s="12">
        <v>-1192.4</v>
      </c>
      <c r="D97" s="12">
        <v>-1192.4</v>
      </c>
      <c r="E97" s="13">
        <f t="shared" si="3"/>
        <v>100</v>
      </c>
    </row>
    <row r="98" spans="1:5" ht="15.75">
      <c r="A98" s="21"/>
      <c r="B98" s="22" t="s">
        <v>38</v>
      </c>
      <c r="C98" s="18">
        <f>C13+C62</f>
        <v>406795.20000000007</v>
      </c>
      <c r="D98" s="18">
        <f>D13+D62</f>
        <v>400176.8</v>
      </c>
      <c r="E98" s="8">
        <f t="shared" si="3"/>
        <v>98.37303881658386</v>
      </c>
    </row>
  </sheetData>
  <sheetProtection/>
  <mergeCells count="7">
    <mergeCell ref="A3:E3"/>
    <mergeCell ref="A5:E5"/>
    <mergeCell ref="A4:E4"/>
    <mergeCell ref="A7:E7"/>
    <mergeCell ref="A10:E10"/>
    <mergeCell ref="A11:E11"/>
    <mergeCell ref="A9:E9"/>
  </mergeCells>
  <printOptions/>
  <pageMargins left="0.7874015748031497" right="0.7874015748031497" top="0" bottom="0" header="0.5118110236220472" footer="0.5118110236220472"/>
  <pageSetup horizontalDpi="600" verticalDpi="600" orientation="portrait" paperSize="9" scale="76" r:id="rId1"/>
  <ignoredErrors>
    <ignoredError sqref="E7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Budg_4</cp:lastModifiedBy>
  <cp:lastPrinted>2014-07-16T04:39:49Z</cp:lastPrinted>
  <dcterms:created xsi:type="dcterms:W3CDTF">1996-10-08T23:32:33Z</dcterms:created>
  <dcterms:modified xsi:type="dcterms:W3CDTF">2015-04-13T05:59:24Z</dcterms:modified>
  <cp:category/>
  <cp:version/>
  <cp:contentType/>
  <cp:contentStatus/>
</cp:coreProperties>
</file>