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89" i="1" l="1"/>
  <c r="G118" i="1"/>
  <c r="G179" i="1"/>
  <c r="G188" i="1"/>
  <c r="G117" i="1" s="1"/>
  <c r="H203" i="1"/>
  <c r="G203" i="1"/>
  <c r="H222" i="1"/>
  <c r="G222" i="1"/>
  <c r="G208" i="1" s="1"/>
  <c r="H209" i="1"/>
  <c r="G210" i="1"/>
  <c r="G209" i="1"/>
  <c r="H273" i="1"/>
  <c r="G273" i="1"/>
  <c r="H274" i="1"/>
  <c r="G274" i="1"/>
  <c r="H279" i="1"/>
  <c r="G279" i="1"/>
  <c r="I284" i="1"/>
  <c r="I283" i="1"/>
  <c r="G269" i="1"/>
  <c r="H245" i="1"/>
  <c r="G245" i="1"/>
  <c r="G225" i="1"/>
  <c r="H229" i="1"/>
  <c r="I231" i="1"/>
  <c r="H210" i="1"/>
  <c r="I218" i="1"/>
  <c r="I219" i="1"/>
  <c r="G190" i="1"/>
  <c r="G189" i="1" s="1"/>
  <c r="H161" i="1"/>
  <c r="G161" i="1"/>
  <c r="I163" i="1"/>
  <c r="I162" i="1"/>
  <c r="G156" i="1"/>
  <c r="H367" i="1" l="1"/>
  <c r="G367" i="1"/>
  <c r="H307" i="1"/>
  <c r="G307" i="1"/>
  <c r="G306" i="1" s="1"/>
  <c r="H406" i="1"/>
  <c r="H405" i="1" s="1"/>
  <c r="H404" i="1" s="1"/>
  <c r="G406" i="1"/>
  <c r="G405" i="1" s="1"/>
  <c r="H391" i="1"/>
  <c r="G391" i="1"/>
  <c r="I393" i="1"/>
  <c r="I392" i="1"/>
  <c r="G381" i="1"/>
  <c r="H381" i="1"/>
  <c r="H433" i="1"/>
  <c r="G433" i="1"/>
  <c r="I443" i="1"/>
  <c r="I442" i="1"/>
  <c r="I431" i="1"/>
  <c r="I430" i="1"/>
  <c r="I429" i="1"/>
  <c r="G491" i="1"/>
  <c r="H286" i="1"/>
  <c r="H295" i="1"/>
  <c r="H294" i="1" s="1"/>
  <c r="G295" i="1"/>
  <c r="G294" i="1" s="1"/>
  <c r="H301" i="1"/>
  <c r="G301" i="1"/>
  <c r="G286" i="1"/>
  <c r="G285" i="1" s="1"/>
  <c r="I287" i="1"/>
  <c r="G112" i="1"/>
  <c r="H101" i="1"/>
  <c r="G101" i="1"/>
  <c r="H75" i="1"/>
  <c r="H74" i="1" s="1"/>
  <c r="H73" i="1" s="1"/>
  <c r="G75" i="1"/>
  <c r="G74" i="1" s="1"/>
  <c r="G73" i="1" s="1"/>
  <c r="I81" i="1"/>
  <c r="I80" i="1"/>
  <c r="I76" i="1"/>
  <c r="H67" i="1"/>
  <c r="G67" i="1"/>
  <c r="G64" i="1" s="1"/>
  <c r="I72" i="1"/>
  <c r="I71" i="1"/>
  <c r="I70" i="1"/>
  <c r="I69" i="1"/>
  <c r="I67" i="1" l="1"/>
  <c r="I68" i="1" s="1"/>
  <c r="H285" i="1"/>
  <c r="G63" i="1"/>
  <c r="G68" i="1"/>
  <c r="H64" i="1"/>
  <c r="H68" i="1"/>
  <c r="I286" i="1"/>
  <c r="I62" i="1"/>
  <c r="I61" i="1"/>
  <c r="I60" i="1"/>
  <c r="I59" i="1"/>
  <c r="I58" i="1"/>
  <c r="I57" i="1"/>
  <c r="I56" i="1"/>
  <c r="I55" i="1"/>
  <c r="H63" i="1" l="1"/>
  <c r="I64" i="1"/>
  <c r="I415" i="1"/>
  <c r="I414" i="1"/>
  <c r="I410" i="1"/>
  <c r="I409" i="1"/>
  <c r="I408" i="1"/>
  <c r="I407" i="1"/>
  <c r="I406" i="1"/>
  <c r="I395" i="1"/>
  <c r="I394" i="1"/>
  <c r="I391" i="1"/>
  <c r="I390" i="1"/>
  <c r="I389" i="1"/>
  <c r="I388" i="1"/>
  <c r="I387" i="1"/>
  <c r="I386" i="1"/>
  <c r="I383" i="1"/>
  <c r="I382" i="1"/>
  <c r="I380" i="1"/>
  <c r="I379" i="1"/>
  <c r="I377" i="1"/>
  <c r="I376" i="1"/>
  <c r="I375" i="1"/>
  <c r="I371" i="1"/>
  <c r="I370" i="1"/>
  <c r="I368" i="1"/>
  <c r="I365" i="1"/>
  <c r="I364" i="1"/>
  <c r="I363" i="1"/>
  <c r="I362" i="1"/>
  <c r="I360" i="1"/>
  <c r="I359" i="1"/>
  <c r="I358" i="1"/>
  <c r="I357" i="1"/>
  <c r="I356" i="1"/>
  <c r="I354" i="1"/>
  <c r="I353" i="1"/>
  <c r="I350" i="1"/>
  <c r="I349" i="1"/>
  <c r="I348" i="1"/>
  <c r="I347" i="1"/>
  <c r="I346" i="1"/>
  <c r="I345" i="1"/>
  <c r="I344" i="1"/>
  <c r="I342" i="1"/>
  <c r="I341" i="1"/>
  <c r="I339" i="1"/>
  <c r="I338" i="1"/>
  <c r="I336" i="1"/>
  <c r="I335" i="1"/>
  <c r="I332" i="1"/>
  <c r="I331" i="1"/>
  <c r="I329" i="1"/>
  <c r="I328" i="1"/>
  <c r="I327" i="1"/>
  <c r="I325" i="1"/>
  <c r="I324" i="1"/>
  <c r="I323" i="1"/>
  <c r="I321" i="1"/>
  <c r="I320" i="1"/>
  <c r="I319" i="1"/>
  <c r="I311" i="1"/>
  <c r="I310" i="1"/>
  <c r="I309" i="1"/>
  <c r="I308" i="1"/>
  <c r="G413" i="1"/>
  <c r="G411" i="1" s="1"/>
  <c r="H413" i="1"/>
  <c r="G385" i="1"/>
  <c r="G384" i="1" s="1"/>
  <c r="H385" i="1"/>
  <c r="H384" i="1" s="1"/>
  <c r="G378" i="1"/>
  <c r="H378" i="1"/>
  <c r="G374" i="1"/>
  <c r="H374" i="1"/>
  <c r="H366" i="1"/>
  <c r="H361" i="1" s="1"/>
  <c r="G366" i="1"/>
  <c r="G361" i="1" s="1"/>
  <c r="G355" i="1"/>
  <c r="H355" i="1"/>
  <c r="G352" i="1"/>
  <c r="G351" i="1" s="1"/>
  <c r="H352" i="1"/>
  <c r="H351" i="1" s="1"/>
  <c r="G343" i="1"/>
  <c r="G340" i="1" s="1"/>
  <c r="G337" i="1" s="1"/>
  <c r="H343" i="1"/>
  <c r="H340" i="1" s="1"/>
  <c r="G334" i="1"/>
  <c r="G333" i="1" s="1"/>
  <c r="H334" i="1"/>
  <c r="H333" i="1" s="1"/>
  <c r="G330" i="1"/>
  <c r="H330" i="1"/>
  <c r="G326" i="1"/>
  <c r="H326" i="1"/>
  <c r="G322" i="1"/>
  <c r="H322" i="1"/>
  <c r="G305" i="1"/>
  <c r="H306" i="1"/>
  <c r="H305" i="1" s="1"/>
  <c r="G318" i="1"/>
  <c r="H318" i="1"/>
  <c r="I326" i="1" l="1"/>
  <c r="I330" i="1"/>
  <c r="H412" i="1"/>
  <c r="I412" i="1" s="1"/>
  <c r="H411" i="1"/>
  <c r="H373" i="1"/>
  <c r="H372" i="1" s="1"/>
  <c r="H337" i="1"/>
  <c r="H317" i="1"/>
  <c r="H313" i="1" s="1"/>
  <c r="I322" i="1"/>
  <c r="G317" i="1"/>
  <c r="G313" i="1" s="1"/>
  <c r="I378" i="1"/>
  <c r="I384" i="1"/>
  <c r="I305" i="1"/>
  <c r="I333" i="1"/>
  <c r="I337" i="1"/>
  <c r="I351" i="1"/>
  <c r="I355" i="1"/>
  <c r="I361" i="1"/>
  <c r="I381" i="1"/>
  <c r="I405" i="1"/>
  <c r="I411" i="1"/>
  <c r="G404" i="1"/>
  <c r="I404" i="1" s="1"/>
  <c r="I307" i="1"/>
  <c r="I317" i="1"/>
  <c r="I343" i="1"/>
  <c r="I367" i="1"/>
  <c r="I385" i="1"/>
  <c r="I413" i="1"/>
  <c r="I306" i="1"/>
  <c r="I318" i="1"/>
  <c r="I334" i="1"/>
  <c r="I340" i="1"/>
  <c r="I352" i="1"/>
  <c r="I366" i="1"/>
  <c r="I374" i="1"/>
  <c r="G373" i="1"/>
  <c r="I518" i="1"/>
  <c r="I517" i="1"/>
  <c r="I516" i="1"/>
  <c r="I515" i="1"/>
  <c r="I514" i="1"/>
  <c r="I510" i="1"/>
  <c r="I509" i="1"/>
  <c r="I506" i="1"/>
  <c r="I505" i="1"/>
  <c r="I504" i="1"/>
  <c r="I503" i="1"/>
  <c r="I501" i="1"/>
  <c r="I500" i="1"/>
  <c r="I497" i="1"/>
  <c r="I496" i="1"/>
  <c r="I495" i="1"/>
  <c r="I489" i="1"/>
  <c r="I488" i="1"/>
  <c r="I486" i="1"/>
  <c r="I485" i="1"/>
  <c r="I484" i="1"/>
  <c r="I483" i="1"/>
  <c r="I482" i="1"/>
  <c r="I481" i="1"/>
  <c r="I480" i="1"/>
  <c r="I478" i="1"/>
  <c r="I477" i="1"/>
  <c r="I479" i="1"/>
  <c r="G487" i="1"/>
  <c r="H487" i="1"/>
  <c r="G499" i="1"/>
  <c r="G498" i="1" s="1"/>
  <c r="G494" i="1" s="1"/>
  <c r="H499" i="1"/>
  <c r="G508" i="1"/>
  <c r="G507" i="1" s="1"/>
  <c r="G502" i="1" s="1"/>
  <c r="H508" i="1"/>
  <c r="H507" i="1" s="1"/>
  <c r="G513" i="1"/>
  <c r="G511" i="1" s="1"/>
  <c r="H513" i="1"/>
  <c r="G476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1" i="1"/>
  <c r="I440" i="1"/>
  <c r="I439" i="1"/>
  <c r="I438" i="1"/>
  <c r="I428" i="1"/>
  <c r="I427" i="1"/>
  <c r="I426" i="1"/>
  <c r="I424" i="1"/>
  <c r="I422" i="1"/>
  <c r="G432" i="1"/>
  <c r="I433" i="1"/>
  <c r="G425" i="1"/>
  <c r="G423" i="1" s="1"/>
  <c r="H425" i="1"/>
  <c r="H423" i="1" s="1"/>
  <c r="I252" i="1"/>
  <c r="I303" i="1"/>
  <c r="I301" i="1"/>
  <c r="I300" i="1"/>
  <c r="I299" i="1"/>
  <c r="I298" i="1"/>
  <c r="I297" i="1"/>
  <c r="I296" i="1"/>
  <c r="I295" i="1"/>
  <c r="I294" i="1"/>
  <c r="I285" i="1"/>
  <c r="I282" i="1"/>
  <c r="I281" i="1"/>
  <c r="I280" i="1"/>
  <c r="I279" i="1"/>
  <c r="I278" i="1"/>
  <c r="I277" i="1"/>
  <c r="I276" i="1"/>
  <c r="I275" i="1"/>
  <c r="I274" i="1"/>
  <c r="I271" i="1"/>
  <c r="I270" i="1"/>
  <c r="I269" i="1"/>
  <c r="I268" i="1"/>
  <c r="I267" i="1"/>
  <c r="I266" i="1"/>
  <c r="I264" i="1"/>
  <c r="I263" i="1"/>
  <c r="I262" i="1"/>
  <c r="I259" i="1"/>
  <c r="I256" i="1"/>
  <c r="I255" i="1"/>
  <c r="I251" i="1"/>
  <c r="I250" i="1"/>
  <c r="I249" i="1"/>
  <c r="I248" i="1"/>
  <c r="I247" i="1"/>
  <c r="I246" i="1"/>
  <c r="I244" i="1"/>
  <c r="I243" i="1"/>
  <c r="I242" i="1"/>
  <c r="I241" i="1"/>
  <c r="I235" i="1"/>
  <c r="I234" i="1"/>
  <c r="I230" i="1"/>
  <c r="I229" i="1"/>
  <c r="I228" i="1"/>
  <c r="I227" i="1"/>
  <c r="I226" i="1"/>
  <c r="I221" i="1"/>
  <c r="I220" i="1"/>
  <c r="I217" i="1"/>
  <c r="I215" i="1"/>
  <c r="I214" i="1"/>
  <c r="I213" i="1"/>
  <c r="I212" i="1"/>
  <c r="I211" i="1"/>
  <c r="I210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87" i="1"/>
  <c r="I186" i="1"/>
  <c r="I185" i="1"/>
  <c r="I184" i="1"/>
  <c r="I183" i="1"/>
  <c r="I182" i="1"/>
  <c r="I181" i="1"/>
  <c r="I180" i="1"/>
  <c r="I178" i="1"/>
  <c r="I177" i="1"/>
  <c r="I176" i="1"/>
  <c r="I175" i="1"/>
  <c r="I172" i="1"/>
  <c r="I170" i="1"/>
  <c r="I169" i="1"/>
  <c r="I168" i="1"/>
  <c r="I165" i="1"/>
  <c r="I164" i="1"/>
  <c r="I161" i="1"/>
  <c r="I160" i="1"/>
  <c r="I159" i="1"/>
  <c r="I157" i="1"/>
  <c r="I156" i="1"/>
  <c r="I155" i="1"/>
  <c r="I154" i="1"/>
  <c r="I153" i="1"/>
  <c r="I151" i="1"/>
  <c r="I150" i="1"/>
  <c r="I149" i="1"/>
  <c r="I148" i="1"/>
  <c r="I147" i="1"/>
  <c r="I146" i="1"/>
  <c r="I145" i="1"/>
  <c r="I144" i="1"/>
  <c r="I136" i="1"/>
  <c r="I135" i="1"/>
  <c r="I134" i="1"/>
  <c r="I133" i="1"/>
  <c r="I132" i="1"/>
  <c r="I128" i="1"/>
  <c r="I127" i="1"/>
  <c r="I126" i="1"/>
  <c r="I122" i="1"/>
  <c r="I121" i="1"/>
  <c r="I120" i="1"/>
  <c r="I119" i="1"/>
  <c r="G143" i="1"/>
  <c r="G142" i="1" s="1"/>
  <c r="H143" i="1"/>
  <c r="G272" i="1"/>
  <c r="H272" i="1"/>
  <c r="G265" i="1"/>
  <c r="H265" i="1"/>
  <c r="H225" i="1"/>
  <c r="H208" i="1"/>
  <c r="H190" i="1"/>
  <c r="I190" i="1" s="1"/>
  <c r="H179" i="1"/>
  <c r="G167" i="1"/>
  <c r="G166" i="1" s="1"/>
  <c r="G174" i="1"/>
  <c r="H174" i="1"/>
  <c r="H173" i="1" s="1"/>
  <c r="H167" i="1" s="1"/>
  <c r="H166" i="1" s="1"/>
  <c r="I166" i="1" s="1"/>
  <c r="G240" i="1" l="1"/>
  <c r="I476" i="1"/>
  <c r="G475" i="1"/>
  <c r="G490" i="1"/>
  <c r="I179" i="1"/>
  <c r="I208" i="1"/>
  <c r="I222" i="1"/>
  <c r="I245" i="1"/>
  <c r="I265" i="1"/>
  <c r="I272" i="1"/>
  <c r="I143" i="1"/>
  <c r="G421" i="1"/>
  <c r="G420" i="1" s="1"/>
  <c r="I499" i="1"/>
  <c r="H498" i="1"/>
  <c r="I313" i="1"/>
  <c r="I487" i="1"/>
  <c r="I513" i="1"/>
  <c r="I507" i="1"/>
  <c r="H312" i="1"/>
  <c r="H304" i="1" s="1"/>
  <c r="I373" i="1"/>
  <c r="G372" i="1"/>
  <c r="I423" i="1"/>
  <c r="H142" i="1"/>
  <c r="I173" i="1"/>
  <c r="I189" i="1"/>
  <c r="I225" i="1"/>
  <c r="I273" i="1"/>
  <c r="I425" i="1"/>
  <c r="H512" i="1"/>
  <c r="I512" i="1" s="1"/>
  <c r="H475" i="1"/>
  <c r="H502" i="1"/>
  <c r="I502" i="1" s="1"/>
  <c r="I508" i="1"/>
  <c r="H240" i="1"/>
  <c r="I167" i="1"/>
  <c r="I174" i="1"/>
  <c r="I209" i="1"/>
  <c r="H432" i="1"/>
  <c r="H511" i="1"/>
  <c r="I511" i="1" s="1"/>
  <c r="G474" i="1"/>
  <c r="G473" i="1" s="1"/>
  <c r="G152" i="1"/>
  <c r="H152" i="1"/>
  <c r="H188" i="1" l="1"/>
  <c r="I188" i="1" s="1"/>
  <c r="I240" i="1"/>
  <c r="I142" i="1"/>
  <c r="I152" i="1"/>
  <c r="I432" i="1"/>
  <c r="H421" i="1"/>
  <c r="I372" i="1"/>
  <c r="G312" i="1"/>
  <c r="H494" i="1"/>
  <c r="H490" i="1" s="1"/>
  <c r="I498" i="1"/>
  <c r="I475" i="1"/>
  <c r="H474" i="1"/>
  <c r="G131" i="1"/>
  <c r="G130" i="1" s="1"/>
  <c r="G129" i="1" s="1"/>
  <c r="H131" i="1"/>
  <c r="G125" i="1"/>
  <c r="G124" i="1" s="1"/>
  <c r="H125" i="1"/>
  <c r="I116" i="1"/>
  <c r="I115" i="1"/>
  <c r="I114" i="1"/>
  <c r="I113" i="1"/>
  <c r="I110" i="1"/>
  <c r="I109" i="1"/>
  <c r="I107" i="1"/>
  <c r="I106" i="1"/>
  <c r="I103" i="1"/>
  <c r="I102" i="1"/>
  <c r="I101" i="1"/>
  <c r="I98" i="1"/>
  <c r="I97" i="1"/>
  <c r="I96" i="1"/>
  <c r="I95" i="1"/>
  <c r="I92" i="1"/>
  <c r="I91" i="1"/>
  <c r="I89" i="1"/>
  <c r="I88" i="1"/>
  <c r="I85" i="1"/>
  <c r="I84" i="1"/>
  <c r="I77" i="1"/>
  <c r="I75" i="1"/>
  <c r="I74" i="1"/>
  <c r="I73" i="1"/>
  <c r="I63" i="1"/>
  <c r="I54" i="1"/>
  <c r="I53" i="1"/>
  <c r="I51" i="1"/>
  <c r="I50" i="1"/>
  <c r="I49" i="1"/>
  <c r="I48" i="1"/>
  <c r="I42" i="1"/>
  <c r="I40" i="1"/>
  <c r="I39" i="1"/>
  <c r="I38" i="1"/>
  <c r="I37" i="1"/>
  <c r="I36" i="1"/>
  <c r="I33" i="1"/>
  <c r="I32" i="1"/>
  <c r="I29" i="1"/>
  <c r="I28" i="1"/>
  <c r="I23" i="1"/>
  <c r="I22" i="1"/>
  <c r="I21" i="1"/>
  <c r="I17" i="1"/>
  <c r="G304" i="1" l="1"/>
  <c r="I312" i="1"/>
  <c r="I474" i="1"/>
  <c r="H123" i="1"/>
  <c r="I125" i="1"/>
  <c r="H130" i="1"/>
  <c r="H129" i="1" s="1"/>
  <c r="I131" i="1"/>
  <c r="I421" i="1"/>
  <c r="H420" i="1"/>
  <c r="I420" i="1" s="1"/>
  <c r="I490" i="1"/>
  <c r="I494" i="1"/>
  <c r="H124" i="1"/>
  <c r="I124" i="1" s="1"/>
  <c r="G123" i="1"/>
  <c r="G111" i="1"/>
  <c r="G104" i="1" s="1"/>
  <c r="H112" i="1"/>
  <c r="H105" i="1"/>
  <c r="I105" i="1" s="1"/>
  <c r="H90" i="1"/>
  <c r="G100" i="1"/>
  <c r="G99" i="1" s="1"/>
  <c r="H100" i="1"/>
  <c r="H99" i="1" s="1"/>
  <c r="G94" i="1"/>
  <c r="I94" i="1" s="1"/>
  <c r="H87" i="1"/>
  <c r="G87" i="1"/>
  <c r="G86" i="1" s="1"/>
  <c r="G83" i="1" s="1"/>
  <c r="G47" i="1"/>
  <c r="G43" i="1" s="1"/>
  <c r="H47" i="1"/>
  <c r="H43" i="1" s="1"/>
  <c r="H118" i="1" l="1"/>
  <c r="I87" i="1"/>
  <c r="I99" i="1"/>
  <c r="I304" i="1"/>
  <c r="H473" i="1"/>
  <c r="I473" i="1" s="1"/>
  <c r="I129" i="1"/>
  <c r="I130" i="1"/>
  <c r="I123" i="1"/>
  <c r="G93" i="1"/>
  <c r="I93" i="1" s="1"/>
  <c r="I43" i="1"/>
  <c r="H86" i="1"/>
  <c r="I47" i="1"/>
  <c r="G90" i="1"/>
  <c r="G82" i="1" s="1"/>
  <c r="I100" i="1"/>
  <c r="I112" i="1"/>
  <c r="H111" i="1"/>
  <c r="I111" i="1" s="1"/>
  <c r="H31" i="1"/>
  <c r="G31" i="1"/>
  <c r="G30" i="1" s="1"/>
  <c r="G27" i="1"/>
  <c r="G20" i="1"/>
  <c r="G18" i="1" s="1"/>
  <c r="H20" i="1"/>
  <c r="H18" i="1" s="1"/>
  <c r="G14" i="1"/>
  <c r="I90" i="1" l="1"/>
  <c r="H117" i="1"/>
  <c r="I117" i="1" s="1"/>
  <c r="I118" i="1"/>
  <c r="I14" i="1"/>
  <c r="H104" i="1"/>
  <c r="I104" i="1" s="1"/>
  <c r="I18" i="1"/>
  <c r="I20" i="1"/>
  <c r="I27" i="1"/>
  <c r="H30" i="1"/>
  <c r="I30" i="1" s="1"/>
  <c r="I31" i="1"/>
  <c r="I86" i="1"/>
  <c r="H83" i="1"/>
  <c r="G26" i="1"/>
  <c r="G13" i="1" s="1"/>
  <c r="H19" i="1"/>
  <c r="G19" i="1"/>
  <c r="G15" i="1"/>
  <c r="I15" i="1" s="1"/>
  <c r="G12" i="1" l="1"/>
  <c r="G10" i="1" s="1"/>
  <c r="H26" i="1"/>
  <c r="I19" i="1"/>
  <c r="I83" i="1"/>
  <c r="H82" i="1"/>
  <c r="I82" i="1" s="1"/>
  <c r="I26" i="1" l="1"/>
  <c r="H13" i="1"/>
  <c r="H12" i="1" s="1"/>
  <c r="I13" i="1" l="1"/>
  <c r="I12" i="1" l="1"/>
  <c r="H10" i="1"/>
  <c r="I10" i="1" s="1"/>
</calcChain>
</file>

<file path=xl/sharedStrings.xml><?xml version="1.0" encoding="utf-8"?>
<sst xmlns="http://schemas.openxmlformats.org/spreadsheetml/2006/main" count="1959" uniqueCount="338">
  <si>
    <t xml:space="preserve">Большемурашкинского муниципального района </t>
  </si>
  <si>
    <t xml:space="preserve">  (тыс. рублей)</t>
  </si>
  <si>
    <t>Наименование</t>
  </si>
  <si>
    <t>Код бюджетной классификации</t>
  </si>
  <si>
    <t>Ведом-ство</t>
  </si>
  <si>
    <t>Раз-дел</t>
  </si>
  <si>
    <t>Подраз-дел</t>
  </si>
  <si>
    <t>Целевая статья расходов</t>
  </si>
  <si>
    <t>Вид расхо-дов</t>
  </si>
  <si>
    <t>Всего расходов</t>
  </si>
  <si>
    <t>Финансовое управление администрации Большемурашкинского муниципального района Нижегородской области</t>
  </si>
  <si>
    <t>Общегосударственные вопросы</t>
  </si>
  <si>
    <t>000 0000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</si>
  <si>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</si>
  <si>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</si>
  <si>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в том числе :</t>
  </si>
  <si>
    <t>Иные межбюджетные трансферты, передаваемые в  бюджет поселения  из бюджета муниципального района на осуществление части полномочий органов местного самоуправления по использованию земельных участков в границах р.п. Большое Мурашкино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</si>
  <si>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</si>
  <si>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местного самоуправления</t>
  </si>
  <si>
    <t>из них :</t>
  </si>
  <si>
    <t xml:space="preserve">Расходы на обеспечение функций органов местного самоуправления </t>
  </si>
  <si>
    <t>Расходы на выплаты персоналу в целях обеспечения выполнения функций органами местного самоуправления , казенными учреждениями</t>
  </si>
  <si>
    <t>Закупка товаров, работ и услуг для муниципальных  нужд</t>
  </si>
  <si>
    <t>Иные бюджетные ассигнования</t>
  </si>
  <si>
    <t>Другие общегосударственные вопросы</t>
  </si>
  <si>
    <t>Реализация  функций, связанных с общегосударственным управлением</t>
  </si>
  <si>
    <t>Прочие выплаты по обязательствам муниципального образования</t>
  </si>
  <si>
    <t>Национальная оборона</t>
  </si>
  <si>
    <t>Мобилизационная и вневойсковая подготовка</t>
  </si>
  <si>
    <t>Средства федерального бюджета на выполнение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</si>
  <si>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</si>
  <si>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в том числе:</t>
  </si>
  <si>
    <t xml:space="preserve"> субвенции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</si>
  <si>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</si>
  <si>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</si>
  <si>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Муниципальные  программы</t>
  </si>
  <si>
    <t>Муниципальная  программа « Пожарная безопасность населенных пунктов и объектов Большемурашкинского муниципального района на 2013-2015 годы»</t>
  </si>
  <si>
    <t>Культура и кинематография</t>
  </si>
  <si>
    <t>Другие вопросы в области культуры</t>
  </si>
  <si>
    <t>Муниципальная программа « Развитие культуры и туризма в Большемурашкинском муниципальном районе  на 2014-2016 годы»</t>
  </si>
  <si>
    <t>Социальная политика</t>
  </si>
  <si>
    <t>Социальное обеспечение населения</t>
  </si>
  <si>
    <t xml:space="preserve">Выплаты гражданам на компенсацию части процентной ставки по кредитам, выданным на приобретение или строительства жилья </t>
  </si>
  <si>
    <t>Социальное обеспечение и иные выплаты населению</t>
  </si>
  <si>
    <t>Муниципальные программы</t>
  </si>
  <si>
    <t>Муниципальная программа « Меры социальной поддержки населения Большемурашкинского муниципального района Нижегородской области на 2014-2016 годы»</t>
  </si>
  <si>
    <t>Охрана семьи и детства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</si>
  <si>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 за счет субвенции из областного бюджета</t>
  </si>
  <si>
    <t>Государственные программы</t>
  </si>
  <si>
    <t>Государственная программа "Обеспечение граждан Нижегородской области доступным и комфортным жильем на период до 2024 года"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</si>
  <si>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 жилыми помещениями за счет средств федерального бюджета</t>
  </si>
  <si>
    <t xml:space="preserve">Капитальные вложения в объекты недвижимого имущества муниципальной собственности 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</si>
  <si>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 жилыми  помещениями за счет средств областного бюджета</t>
  </si>
  <si>
    <t>Другие вопросы в области социальной политики</t>
  </si>
  <si>
    <t>Муниципальная программа « Меры социальной поддержки населения Большемурашкинского муниципального района Нижегородской области на 2014-2016 годы »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</si>
  <si>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</si>
  <si>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</t>
  </si>
  <si>
    <t>Дотации на выравнивание бюджетной обеспеченности поселений</t>
  </si>
  <si>
    <t xml:space="preserve">Межбюджетные трансферты </t>
  </si>
  <si>
    <t>дотации из районного фонда финансовой поддержки поселений на выравнивание бюджетной обеспеченности за счет субвенции бюджету муниципального района на исполнение органами местного самоуправления полномочий органов государственной власти Нижегородской области по расчету и предоставлению дотаций бюджетам поселений за счет средств областного бюджета</t>
  </si>
  <si>
    <t>дотации из районного фонда финансовой поддержки поселений на выравнивание бюджетной обеспеченности за счет собственных доходов и источников финансирования дефицита бюджета муниципального района</t>
  </si>
  <si>
    <t>Прочие межбюджетные трансферты общего характера</t>
  </si>
  <si>
    <t>Иные безвозмездные и безвозвратные перечисления</t>
  </si>
  <si>
    <t>Иные межбюджетные трансферты на поддержку мер по обеспечению сбалансированности бюджетов поселений</t>
  </si>
  <si>
    <t xml:space="preserve"> Иные межбюджетные трансферты  на выплату заработной платы с начислениями на нее работникам муниципальных учреждений и органов местного самоуправления </t>
  </si>
  <si>
    <t xml:space="preserve">Администрация Большемурашкинского муниципального  района Нижегородской области </t>
  </si>
  <si>
    <t>Функционирование высшего должностного лица субъекта Российской Федерации и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</si>
  <si>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</si>
  <si>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</si>
  <si>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 xml:space="preserve">Расходы на выплаты персоналу в целях обеспечения выполнения функций органами местного самоуправления , казенными учреждениями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</si>
  <si>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</si>
  <si>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</t>
  </si>
  <si>
    <t>Закупка товаров, работ и услуг для муниципальных нужд</t>
  </si>
  <si>
    <t xml:space="preserve">000 0000 </t>
  </si>
  <si>
    <t>Глава местной администрации</t>
  </si>
  <si>
    <t xml:space="preserve">Руководитель контрольно-счетной инспекции Большемурашкинского муниципального района </t>
  </si>
  <si>
    <t xml:space="preserve"> Расходы на выплаты персоналу в целях обеспечения выполнения функций органами местного самоуправления , казенными учреждениями</t>
  </si>
  <si>
    <t>Резервные фонды</t>
  </si>
  <si>
    <t>Резервный фонд Администрации Большемурашкинского муниципального района</t>
  </si>
  <si>
    <t>Расходы на обеспечение деятельности муниципальных  учреждений</t>
  </si>
  <si>
    <t>Выплата  заработной платы с начислениями на нее работникам муниципальных учреждений и органов местного самоуправления за счет субсидии областного бюджета</t>
  </si>
  <si>
    <t>Муниципальная программа " Развитие муниципальной службы Большемурашкинского муниципального района на 2012-2014 годы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</si>
  <si>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</si>
  <si>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</si>
  <si>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</si>
  <si>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районный целевой финансовый резерв для предупреждения и ликвидации чрезвычайных ситуаций и последствий стихийных бедствий</t>
  </si>
  <si>
    <t>Поисковые и аварийно-спасательные учреждения</t>
  </si>
  <si>
    <t>Расходы на обеспечение деятельности муниципальных   учреждений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</si>
  <si>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</si>
  <si>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09 </t>
  </si>
  <si>
    <t>Национальная экономика</t>
  </si>
  <si>
    <t>Связь и информатика</t>
  </si>
  <si>
    <t>Информационные технологии и связь</t>
  </si>
  <si>
    <t>Информатика</t>
  </si>
  <si>
    <t>Другие вопросы в области национальной экономики</t>
  </si>
  <si>
    <t>Предоставление субсидий бюджетным, автономным учреждениям и иным некоммерческим организациям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</si>
  <si>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</si>
  <si>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</si>
  <si>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, переселению граждан из аварийного жилищного фонда и модернизации систем коммунальной инфраструктуры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</si>
  <si>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жилищно-коммунального хозяйства</t>
  </si>
  <si>
    <t>Капитальные вложения в объекты недвижимого имущества  муниципальной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</si>
  <si>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и районного бюджетов</t>
  </si>
  <si>
    <t>Капитальные вложения в объекты недвижимого имущества  муниципальной  собственности</t>
  </si>
  <si>
    <t>Другие вопросы в области жилищно-коммунального хозяйства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</si>
  <si>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</si>
  <si>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</si>
  <si>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</si>
  <si>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</si>
  <si>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</si>
  <si>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 xml:space="preserve">Культура </t>
  </si>
  <si>
    <r>
      <t xml:space="preserve">Расходы за счет межбюджетных трансфертов из бюджетов поселений на осуществление переданных полномочий в соответствии с заключенными соглашениями  по вопросу </t>
    </r>
    <r>
      <rPr>
        <sz val="12"/>
        <color theme="1"/>
        <rFont val="Times New Roman"/>
        <family val="1"/>
        <charset val="204"/>
      </rPr>
      <t>организации библиотечного обслуживания населения, комплектования и обеспечения сохранности библиотечных фондов библиотек поселения</t>
    </r>
  </si>
  <si>
    <t>Другие вопросы в области культуры и кинематографии</t>
  </si>
  <si>
    <t>Учебно-методические кабинеты, централизованные бухгалтерии, группы хозяйственного обслуживания</t>
  </si>
  <si>
    <t>Пенсионное обеспечение</t>
  </si>
  <si>
    <t>Доплаты к пенсиям, дополнительное пенсионное обеспечение</t>
  </si>
  <si>
    <t xml:space="preserve">Ежемесячная доплата к пенсиям лицам, замещавшим муниципальные  должности </t>
  </si>
  <si>
    <t>Социальная помощь</t>
  </si>
  <si>
    <t xml:space="preserve">Ежемесячная денежная выплата  гражданам, имеющим звание "Почетный гражданин Большемурашкинского района" </t>
  </si>
  <si>
    <t xml:space="preserve">Обеспечение жильем отдельных категорий граждан, установленных Федеральным законом от 12 января 1995 года № 5-ФЗ </t>
  </si>
  <si>
    <t xml:space="preserve">Обеспечение жильем отдельных категорий граждан, установленных федеральными законами от 12 января 1995 года № 5-ФЗ 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</si>
  <si>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</si>
  <si>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</si>
  <si>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 xml:space="preserve">Физическая культура и спорт  </t>
  </si>
  <si>
    <t>Массовый спорт</t>
  </si>
  <si>
    <t>Другие вопросы в области физической культуры и спорта</t>
  </si>
  <si>
    <t>Муниципальная программа « Развитие физической культуры и спорта Большемурашкинского муниципального района на 2014-2016 годы»</t>
  </si>
  <si>
    <t xml:space="preserve">Отдел капитального строительства и архитектуры администрации Большемурашкинского муниципального района Нижегородской области </t>
  </si>
  <si>
    <t>Коммунальное хозяйство</t>
  </si>
  <si>
    <t>Государственная программа Нижегородской области "Развитие социальной и инженерной инфраструктуры как основы повышения качества жизни населения Нижегородской области на 2014-2016 годы"</t>
  </si>
  <si>
    <t>Строительство, реконструкцию, проектно-изыскательские работы и разработку проектно-сметной документации в рамках государственной программы Нижегородской области "Развитие социальной и инженерной инфраструктуры как основы повышения качества жизни населения Нижегородской области на 2014-2016 годы" за счет средств областного бюджета</t>
  </si>
  <si>
    <t>Капитальные вложения в объекты недвижимого имущества муниципальной собственности</t>
  </si>
  <si>
    <t>Муниципальная программа « Комплексное развитие систем инженерной и коммунальной инфраструктуры Большемурашкинского муниципального района на 2011-2020 годы»</t>
  </si>
  <si>
    <t xml:space="preserve">Управление образования администрации Большемурашкинского муниципального района  Нижегородской области </t>
  </si>
  <si>
    <t>Осуществление полномочий по созданию и организации деятельности муниципальных комиссий по  делам несовершеннолетних и защите их прав за счет средств областного бюджета</t>
  </si>
  <si>
    <t>Образование</t>
  </si>
  <si>
    <t>Дошкольное образование</t>
  </si>
  <si>
    <t>Дошкольные образовательные организации</t>
  </si>
  <si>
    <t>Осуществление полномочий по воспитанию и обучению детей-инвалидов в муниципальных дошкольных образовательных организациях за счет субвенции из областного бюджета</t>
  </si>
  <si>
    <t>Исполнение полномочий в сфере общего образования в муниципальных дошкольных образовательных организациях за счет субвенции из областного бюджета</t>
  </si>
  <si>
    <t>Выплата  заработной платы с начислениями на нее работникам муниципальных учреждений и органов местного самоуправления  за счет субсидии областного бюджета</t>
  </si>
  <si>
    <t>Муниципальная программа « Развитие дошкольного , общего и дополнительного образования в Большемурашкинском муниципальном районе на 2012-2014 годы»</t>
  </si>
  <si>
    <t>Общее образование</t>
  </si>
  <si>
    <t>Школы-детские сады, школы начальные, неполные средние и средние</t>
  </si>
  <si>
    <t>Расходы на обеспечение деятельности муниципальных учреждений</t>
  </si>
  <si>
    <t>Исполнение полномочий в сфере общего образования в муниципальных общеобразовательных организациях за счет субвенции из областного бюджета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</si>
  <si>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</si>
  <si>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</si>
  <si>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</si>
  <si>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Государственная программа Нижегородской области "Развитие образования в Нижегородской области на 2014-2016 годы и на период до 2022 года"</t>
  </si>
  <si>
    <t>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 за счет средств областного бюджета</t>
  </si>
  <si>
    <t>Муниципальная программа Большемурашкинского муниципального района « Каникулы» на 2014-2016 годы</t>
  </si>
  <si>
    <t>Другие вопросы в области образования</t>
  </si>
  <si>
    <t>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 за счет средств областного бюджета</t>
  </si>
  <si>
    <t>Осуществление полномочий по организации и осуществлению деятельности по опеке и попечительству в отношении несовершеннолетних граждан за счет средств областного бюджета</t>
  </si>
  <si>
    <t>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и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 за счет субвенции из областного бюджета</t>
  </si>
  <si>
    <t>Управление сельского хозяйства администрации Большемурашкинского муниципального района  Нижегородской области</t>
  </si>
  <si>
    <t>Сельское хозяйство и рыболовство</t>
  </si>
  <si>
    <t>Осуществление полномочий по поддержке сельскохозяйственного производства за счет средств областного бюджета</t>
  </si>
  <si>
    <t>Государственная программа  "Развитие агропромышленного комплекса Нижегородской области" до 2020 года и на период до 2026 года</t>
  </si>
  <si>
    <t>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</si>
  <si>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Возмещение части затрат на приобретение элитных семян за счет средств областного бюджета</t>
  </si>
  <si>
    <t>Поддержка племенного животноводства за счет средств областного бюджета</t>
  </si>
  <si>
    <t>Стабилизация и увеличение поголовья крупного рогатого скота за счет средств областного бюджета</t>
  </si>
  <si>
    <t>Возмещение части затрат на приобретение зерноуборочных и кормоуборочных комбайнов отечественного производства за счет средств областного бюджета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</si>
  <si>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областного бюджета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</si>
  <si>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областного бюджета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</si>
  <si>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областного бюджета 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</si>
  <si>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областного бюджета</t>
  </si>
  <si>
    <t>Возмещение части затрат сельскохозяйственных товаропроизводителей на 1 литр (килограмм) реализованного товарного молока за счет средств областного бюджета</t>
  </si>
  <si>
    <t>Осуществление полномочий в области ветеринарии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за счет средств областного бюджета</t>
  </si>
  <si>
    <t>Комитет по управлению экономикой администрации Большемурашкинского муниципального  района Нижегородской области</t>
  </si>
  <si>
    <t>Реализация государственной политики в области приватизации и управления муниципальной собственностью</t>
  </si>
  <si>
    <t>Оценка недвижимости, признание прав и регулирование отношений по муниципальной собственности</t>
  </si>
  <si>
    <t>Муниципальная  программа « Улучшение условий и охраны труда в организациях Большемурашкинского муниципального района на 2012-2015 годы»</t>
  </si>
  <si>
    <t xml:space="preserve">Транспорт </t>
  </si>
  <si>
    <t>Автомобильный транспорт</t>
  </si>
  <si>
    <t xml:space="preserve">Компенсация  части лизингового платежа по договорам лизинга при закупке подвижного состава для пассажирских перевозок </t>
  </si>
  <si>
    <t>Муниципальная программа « Развитие автомобильного транспорта Большемурашкинского муниципального района на 2014-2016 годы»</t>
  </si>
  <si>
    <t xml:space="preserve">Выплата  заработной платы с начислениями на нее работникам муниципальных учреждений и органов местного самоуправления  за счет субсидии областного бюджета </t>
  </si>
  <si>
    <t>Муниципальная целевая программа « Развитие малого и среднего предпринимательства в Большемурашкинском  районе» на 2011-2015 годы</t>
  </si>
  <si>
    <t>Средства массовой информации</t>
  </si>
  <si>
    <t>Периодическая печать и издательства</t>
  </si>
  <si>
    <t>Оказание частичной финансовой поддержки районных средств массовой информации за счет субсидии из  областного бюджета</t>
  </si>
  <si>
    <t xml:space="preserve">Предоставление субсидий бюджетным, автономным учреждениям и иным некоммерческим организациям </t>
  </si>
  <si>
    <t>Периодические издания, учрежденные органами исполнительной власти</t>
  </si>
  <si>
    <t>Уточненный план на 2014 год.</t>
  </si>
  <si>
    <t xml:space="preserve">% исполнения </t>
  </si>
  <si>
    <t>ОО</t>
  </si>
  <si>
    <t>ОО1</t>
  </si>
  <si>
    <t>ОО2</t>
  </si>
  <si>
    <t>О11</t>
  </si>
  <si>
    <t>О74</t>
  </si>
  <si>
    <t>О82</t>
  </si>
  <si>
    <t>О1</t>
  </si>
  <si>
    <t>О4</t>
  </si>
  <si>
    <t>01</t>
  </si>
  <si>
    <t>О6</t>
  </si>
  <si>
    <t>000</t>
  </si>
  <si>
    <t>0020000</t>
  </si>
  <si>
    <t>0020019</t>
  </si>
  <si>
    <t>0920000</t>
  </si>
  <si>
    <t>0922600</t>
  </si>
  <si>
    <t>02</t>
  </si>
  <si>
    <t>03</t>
  </si>
  <si>
    <t>00</t>
  </si>
  <si>
    <t>0010000</t>
  </si>
  <si>
    <t>0015118</t>
  </si>
  <si>
    <t>08</t>
  </si>
  <si>
    <t>04</t>
  </si>
  <si>
    <t>06</t>
  </si>
  <si>
    <t>0020800</t>
  </si>
  <si>
    <t>200</t>
  </si>
  <si>
    <t>0700000</t>
  </si>
  <si>
    <t>0702200</t>
  </si>
  <si>
    <t>0020059</t>
  </si>
  <si>
    <t>09</t>
  </si>
  <si>
    <t>05</t>
  </si>
  <si>
    <t>0980000</t>
  </si>
  <si>
    <t>0989503</t>
  </si>
  <si>
    <t>0989603</t>
  </si>
  <si>
    <t>7100000</t>
  </si>
  <si>
    <t>07</t>
  </si>
  <si>
    <t>600</t>
  </si>
  <si>
    <t>0027301</t>
  </si>
  <si>
    <t>0027302</t>
  </si>
  <si>
    <t>0027303</t>
  </si>
  <si>
    <t>13</t>
  </si>
  <si>
    <t>7000000</t>
  </si>
  <si>
    <t>7050000</t>
  </si>
  <si>
    <t>100</t>
  </si>
  <si>
    <t>705 0000</t>
  </si>
  <si>
    <t>2187201</t>
  </si>
  <si>
    <t>10</t>
  </si>
  <si>
    <t>2180000</t>
  </si>
  <si>
    <t>Субсидии на проведение мероприятий по обеспечению пожарной безопасности в населенных пунктах Нижегородской области</t>
  </si>
  <si>
    <t>Расходы за счет средств фонда на поддержку территорий</t>
  </si>
  <si>
    <t>0922200</t>
  </si>
  <si>
    <t>300</t>
  </si>
  <si>
    <t>0020900</t>
  </si>
  <si>
    <t>Субвенции на 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</si>
  <si>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Субвенции на предоставлении субсидии сельскохозяйственным товаропроизводителям на поддержку племенного животноводства за счет средств федерального бюджета</t>
  </si>
  <si>
    <t>Субвенции на предоставлении субсидии сельскохозяйственным товаропроизводителям на 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</si>
  <si>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6205041</t>
  </si>
  <si>
    <t>6205042</t>
  </si>
  <si>
    <t>6205055</t>
  </si>
  <si>
    <t>800</t>
  </si>
  <si>
    <t>711 0000</t>
  </si>
  <si>
    <t>700 0000</t>
  </si>
  <si>
    <t>Приложение 4</t>
  </si>
  <si>
    <t>5207209</t>
  </si>
  <si>
    <t>120</t>
  </si>
  <si>
    <t>Исполнено за 6 месяцев  2014 года</t>
  </si>
  <si>
    <t>Ведомственная структура расходов районного  бюджета за 6 месяцев 2014 года.</t>
  </si>
  <si>
    <t>714 0000</t>
  </si>
  <si>
    <t>500</t>
  </si>
  <si>
    <t>МП " Профилактика преступлений и иных правонарушений на территории Большемурашкинского муниципального района Нижегородской области на 2014-2016 годы"</t>
  </si>
  <si>
    <t>702 0000</t>
  </si>
  <si>
    <t>716 0000</t>
  </si>
  <si>
    <t>Топливно-энергетический комплекс</t>
  </si>
  <si>
    <t>МП " Организация оплачиваемых общественных работ на территории Большемурашкинского района на 2014-2016 годы"</t>
  </si>
  <si>
    <t>Благоустройство</t>
  </si>
  <si>
    <t>707 0000</t>
  </si>
  <si>
    <t>Культура</t>
  </si>
  <si>
    <t>7062006</t>
  </si>
  <si>
    <t>7067209</t>
  </si>
  <si>
    <t>Межбюджетные трансферты в рамках МП " Развитие культуры и туризма в Большемурашкинском муниципальном районе на 2014-2016 годы"</t>
  </si>
  <si>
    <t>Выплата заработной платы с начислениями на нее работникам муниципальных учреждений и органов МСУ в рамках МП " Развитие культуры и туризма в Большемурашкинском муниципальном районе на 2014-2016 годы"</t>
  </si>
  <si>
    <t>МП " Развитие культуры и туризма в Большемурашкинском муниципальном районе на 2014-2016 годы"</t>
  </si>
  <si>
    <t>706 0000</t>
  </si>
  <si>
    <t>7062007</t>
  </si>
  <si>
    <t>Мероприятия в рамках МП " Развитие культуры и туризма в Большемурашкинском муниципальном районе на 2014-2016 годы"</t>
  </si>
  <si>
    <t>МП отдыха , оздоровления и временной трудовой занятости детей и молодежи Большемурашкинского муниципального района " Каникулы" на 2014-2016 годы</t>
  </si>
  <si>
    <t>Водное хозяйство</t>
  </si>
  <si>
    <t>МП " Комплексное развитие систем инженерной и коммунальной инфраструктуры Большемурашкинского муниципального района на 2011-2020 годы"</t>
  </si>
  <si>
    <t>710 0000</t>
  </si>
  <si>
    <t>12</t>
  </si>
  <si>
    <t>712 0000</t>
  </si>
  <si>
    <t>МП " Обеспечение градостроительной деятельности на территории Большемурашкинского муниципального района Нижегородской области на 2014-2016 годы"</t>
  </si>
  <si>
    <t>0900000</t>
  </si>
  <si>
    <t>0902502</t>
  </si>
  <si>
    <t>810</t>
  </si>
  <si>
    <t>Общеэкономические вопросы</t>
  </si>
  <si>
    <t>2600000</t>
  </si>
  <si>
    <t>260 0400</t>
  </si>
  <si>
    <t>Государственная поддержка сельского хозяйства</t>
  </si>
  <si>
    <t>Мероприятия в области сельскохозяйственного производства</t>
  </si>
  <si>
    <t>6205031</t>
  </si>
  <si>
    <t>6205040</t>
  </si>
  <si>
    <t>Возмещение части затрат на приобретение элитных семян за счет средств федерального бюджета</t>
  </si>
  <si>
    <t>Возмещение части затрат сельскохозяйственных товаропроизводителей на уплату страховой премии , начисленной по договору сельскохозяйственного страхования в области растениеводства за счет средств федерального бюджета</t>
  </si>
  <si>
    <t>6205048</t>
  </si>
  <si>
    <t>6205049</t>
  </si>
  <si>
    <t>Возмещение части процентной ставки по инвестиционным кредитам ( займам) на развитие животноводства, переработки т развития инфраструктуры и логического обеспечения рынков продукции животноводства за счет средств федерального бюджета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</si>
  <si>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за счет средств федерального бюджета</t>
  </si>
  <si>
    <t>0027304</t>
  </si>
  <si>
    <t>7030000</t>
  </si>
  <si>
    <t>703 0000</t>
  </si>
  <si>
    <t>МП " Развитие дошкольного , общего и дополнительного образования в Большемурашкинском муниципальном районе на 2012-2014 годы"</t>
  </si>
  <si>
    <t>МП " Повышение безопасности дорожного движения в Большемурашкинском муниципальном районе на 2013-2015 годы"</t>
  </si>
  <si>
    <t>МП " Комплексные меры противодействия злоупотреблению наркотикам и их незаконному обороту в Большемурашкинском районе на 2014-2016 годы"</t>
  </si>
  <si>
    <t>МП " Молодежь Большемурашкинского муниципального района" на 2011-2014 годы</t>
  </si>
  <si>
    <t>713 0000</t>
  </si>
  <si>
    <t>715 0000</t>
  </si>
  <si>
    <t>717 0000</t>
  </si>
  <si>
    <t>7060000</t>
  </si>
  <si>
    <t>7060459</t>
  </si>
  <si>
    <t>Расходы на обеспечение деятельности ЦБ, ГХО в рамках МП " Развитие культуры и туризма в Большемурашкинском муниципальном районе на 2014-2016 годы"</t>
  </si>
  <si>
    <t xml:space="preserve">Выплата заработной платы с начислениями на нее работникам муниципальных учреждений и органов МСУ в рамках МП " Развитие культуры и туризма в Большемурашкинском муниципальном районе на 2014-2016 </t>
  </si>
  <si>
    <t>092 0000</t>
  </si>
  <si>
    <t>Реализация государственных функций, связанных с общегосударственным управлением</t>
  </si>
  <si>
    <t xml:space="preserve"> 200</t>
  </si>
  <si>
    <t xml:space="preserve">0922200 </t>
  </si>
  <si>
    <t>0015120</t>
  </si>
  <si>
    <t>Судебная система</t>
  </si>
  <si>
    <t>Субвенция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 списков кандидатов в присяжные заседатели (федеральных судов общей юрисдикции в Российской Федерации.</t>
  </si>
  <si>
    <t>001 5120</t>
  </si>
  <si>
    <t>7020000</t>
  </si>
  <si>
    <t>МП "Пожарная безопасность населенных пунктов и объектов Большемурашкинского муниципального района на 2013-2015 годы"</t>
  </si>
  <si>
    <t>7060259</t>
  </si>
  <si>
    <t>7060359</t>
  </si>
  <si>
    <t>Расходы на обеспечение деятельности музея в рамках МП " Развитие культуры и туризма в Большемурашкинском муниципальном районе на 2014-2016 годы"</t>
  </si>
  <si>
    <t>Расходы на обеспечение деятельности библиотек в рамках МП " Развитие культуры и туризма в Большемурашкинском муниципальном районе на 2014-2016 годы"</t>
  </si>
  <si>
    <t>7040000</t>
  </si>
  <si>
    <t>МП " Улучшение условий и охраны труда в организациях Большемурашкинского муниципального района на 2012-2015 годы"</t>
  </si>
  <si>
    <t>7060019</t>
  </si>
  <si>
    <t>Расходы на обеспечение функций органов местного самоуправления в рамках МП " Развитие культуры и туризма в Большемурашкинском муниципальном районе на 2014-2016 годы"</t>
  </si>
  <si>
    <t>6067214</t>
  </si>
  <si>
    <t>Осуществление социальных выплат молодым семьям в рамках подпрограммы " Обеспечение жильем молодых семей в Нижегородской области " на период 2014-2015 годов</t>
  </si>
  <si>
    <t>7080000</t>
  </si>
  <si>
    <t>7080059</t>
  </si>
  <si>
    <t>7087209</t>
  </si>
  <si>
    <t>7150000</t>
  </si>
  <si>
    <t>МП " Развитие физической культуры и спорта Большемурашкинского муниципального района на 2014-2016 годы"</t>
  </si>
  <si>
    <t>Расходы на обеспечение деятельности МБУ "Стадион" в рамках МП " Развитие физической культуры и спорта Большемурашкинского мун.района на 2014-2016 годы"</t>
  </si>
  <si>
    <t>Выплата заработной платы с начислениями на нее в рамках МП " Развитие физической культуры и спорта Большемурашкинского мун.района на 2014-2016 годы"</t>
  </si>
  <si>
    <t>7070000</t>
  </si>
  <si>
    <t>к решению Земского собрания</t>
  </si>
  <si>
    <t>« Об  исполнении районного бюджета  за 6 месяцев 2014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</si>
</sst>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9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10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4" fontId="11" fillId="0" borderId="1" xfId="0" applyNumberFormat="1" applyFont="1" applyBorder="1"/>
    <xf numFmtId="164" fontId="12" fillId="0" borderId="1" xfId="0" applyNumberFormat="1" applyFont="1" applyBorder="1"/>
    <xf numFmtId="0" fontId="4" fillId="0" borderId="0" xfId="0" applyFont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4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7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tabSelected="1" workbookViewId="0">
      <selection activeCell="K6" sqref="K6"/>
    </sheetView>
  </sheetViews>
  <sheetFormatPr defaultRowHeight="15" x14ac:dyDescent="0.25"/>
  <cols>
    <col min="1" max="1" width="41.7109375" customWidth="1"/>
    <col min="5" max="5" width="12.85546875" customWidth="1"/>
    <col min="7" max="7" width="14.5703125" customWidth="1"/>
    <col min="8" max="8" width="13.42578125" customWidth="1"/>
    <col min="9" max="9" width="11.7109375" customWidth="1"/>
  </cols>
  <sheetData>
    <row r="1" spans="1:9" ht="18.75" x14ac:dyDescent="0.3">
      <c r="A1" s="1"/>
      <c r="B1" s="106"/>
      <c r="C1" s="107"/>
      <c r="D1" s="107"/>
      <c r="E1" s="107"/>
      <c r="F1" s="107"/>
      <c r="G1" s="107"/>
      <c r="H1" s="107"/>
      <c r="I1" s="1" t="s">
        <v>248</v>
      </c>
    </row>
    <row r="2" spans="1:9" ht="18.75" x14ac:dyDescent="0.25">
      <c r="A2" s="108" t="s">
        <v>336</v>
      </c>
      <c r="B2" s="85"/>
      <c r="C2" s="85"/>
      <c r="D2" s="85"/>
      <c r="E2" s="85"/>
      <c r="F2" s="85"/>
      <c r="G2" s="85"/>
      <c r="H2" s="85"/>
      <c r="I2" s="85"/>
    </row>
    <row r="3" spans="1:9" ht="18.75" x14ac:dyDescent="0.3">
      <c r="A3" s="1"/>
      <c r="B3" s="106"/>
      <c r="C3" s="107"/>
      <c r="D3" s="107"/>
      <c r="E3" s="107"/>
      <c r="F3" s="107"/>
      <c r="G3" s="107"/>
      <c r="H3" s="107"/>
      <c r="I3" s="1" t="s">
        <v>0</v>
      </c>
    </row>
    <row r="4" spans="1:9" ht="18.75" x14ac:dyDescent="0.25">
      <c r="A4" s="108" t="s">
        <v>337</v>
      </c>
      <c r="B4" s="85"/>
      <c r="C4" s="85"/>
      <c r="D4" s="85"/>
      <c r="E4" s="85"/>
      <c r="F4" s="85"/>
      <c r="G4" s="85"/>
      <c r="H4" s="85"/>
      <c r="I4" s="85"/>
    </row>
    <row r="5" spans="1:9" ht="18.75" x14ac:dyDescent="0.3">
      <c r="A5" s="75"/>
      <c r="B5" s="106"/>
      <c r="C5" s="107"/>
      <c r="D5" s="107"/>
      <c r="E5" s="107"/>
      <c r="F5" s="107"/>
      <c r="G5" s="107"/>
      <c r="H5" s="107"/>
      <c r="I5" s="107"/>
    </row>
    <row r="6" spans="1:9" ht="18.75" x14ac:dyDescent="0.25">
      <c r="A6" s="84" t="s">
        <v>252</v>
      </c>
      <c r="B6" s="85"/>
      <c r="C6" s="85"/>
      <c r="D6" s="85"/>
      <c r="E6" s="85"/>
      <c r="F6" s="85"/>
      <c r="G6" s="85"/>
      <c r="H6" s="85"/>
      <c r="I6" s="85"/>
    </row>
    <row r="7" spans="1:9" ht="18.75" x14ac:dyDescent="0.25">
      <c r="A7" s="1"/>
      <c r="I7" s="1" t="s">
        <v>1</v>
      </c>
    </row>
    <row r="8" spans="1:9" ht="15.75" x14ac:dyDescent="0.25">
      <c r="A8" s="95" t="s">
        <v>2</v>
      </c>
      <c r="B8" s="98" t="s">
        <v>3</v>
      </c>
      <c r="C8" s="98"/>
      <c r="D8" s="98"/>
      <c r="E8" s="98"/>
      <c r="F8" s="98"/>
      <c r="G8" s="95" t="s">
        <v>185</v>
      </c>
      <c r="H8" s="95" t="s">
        <v>251</v>
      </c>
      <c r="I8" s="97" t="s">
        <v>186</v>
      </c>
    </row>
    <row r="9" spans="1:9" ht="42.75" x14ac:dyDescent="0.25">
      <c r="A9" s="95"/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96"/>
      <c r="H9" s="96"/>
      <c r="I9" s="97"/>
    </row>
    <row r="10" spans="1:9" ht="18.75" x14ac:dyDescent="0.3">
      <c r="A10" s="21" t="s">
        <v>9</v>
      </c>
      <c r="B10" s="12"/>
      <c r="C10" s="12"/>
      <c r="D10" s="12"/>
      <c r="E10" s="12"/>
      <c r="F10" s="12"/>
      <c r="G10" s="4">
        <f>G12+G117+G285+G304+G420+G473</f>
        <v>431057.89999999997</v>
      </c>
      <c r="H10" s="4">
        <f>H12+H117+H285+H304+H420+H473</f>
        <v>183947.5</v>
      </c>
      <c r="I10" s="31">
        <f>H10/G10*100</f>
        <v>42.67350163400323</v>
      </c>
    </row>
    <row r="11" spans="1:9" ht="15.75" x14ac:dyDescent="0.25">
      <c r="A11" s="22"/>
      <c r="B11" s="2"/>
      <c r="C11" s="2"/>
      <c r="D11" s="2"/>
      <c r="E11" s="2"/>
      <c r="F11" s="2"/>
      <c r="G11" s="2"/>
      <c r="H11" s="2"/>
      <c r="I11" s="3"/>
    </row>
    <row r="12" spans="1:9" ht="93.75" x14ac:dyDescent="0.25">
      <c r="A12" s="21" t="s">
        <v>10</v>
      </c>
      <c r="B12" s="12" t="s">
        <v>188</v>
      </c>
      <c r="C12" s="2"/>
      <c r="D12" s="2"/>
      <c r="E12" s="2"/>
      <c r="F12" s="2"/>
      <c r="G12" s="4">
        <f>G13+G36+G43+G63+G82+G104+G55+G59</f>
        <v>46545.499999999993</v>
      </c>
      <c r="H12" s="4">
        <f>H13+H36+H43+H63+H82+H104+H55+H59</f>
        <v>22854.7</v>
      </c>
      <c r="I12" s="76">
        <f>H12/G12*100</f>
        <v>49.101846580227956</v>
      </c>
    </row>
    <row r="13" spans="1:9" ht="37.5" x14ac:dyDescent="0.25">
      <c r="A13" s="21" t="s">
        <v>11</v>
      </c>
      <c r="B13" s="12"/>
      <c r="C13" s="12" t="s">
        <v>193</v>
      </c>
      <c r="D13" s="12" t="s">
        <v>187</v>
      </c>
      <c r="E13" s="2" t="s">
        <v>12</v>
      </c>
      <c r="F13" s="23" t="s">
        <v>197</v>
      </c>
      <c r="G13" s="4">
        <f>G14+G18+G26</f>
        <v>8313.2999999999993</v>
      </c>
      <c r="H13" s="4">
        <f>H14+H18+H26</f>
        <v>3985.9</v>
      </c>
      <c r="I13" s="76">
        <f t="shared" ref="I13:I103" si="0">H13/G13*100</f>
        <v>47.946062333850584</v>
      </c>
    </row>
    <row r="14" spans="1:9" ht="94.5" x14ac:dyDescent="0.25">
      <c r="A14" s="8" t="s">
        <v>13</v>
      </c>
      <c r="B14" s="12"/>
      <c r="C14" s="2" t="s">
        <v>193</v>
      </c>
      <c r="D14" s="2" t="s">
        <v>194</v>
      </c>
      <c r="E14" s="2" t="s">
        <v>12</v>
      </c>
      <c r="F14" s="9" t="s">
        <v>197</v>
      </c>
      <c r="G14" s="5">
        <f>G17</f>
        <v>260.7</v>
      </c>
      <c r="H14" s="5">
        <v>130.30000000000001</v>
      </c>
      <c r="I14" s="76">
        <f t="shared" si="0"/>
        <v>49.980820866896828</v>
      </c>
    </row>
    <row r="15" spans="1:9" ht="18.75" x14ac:dyDescent="0.25">
      <c r="A15" s="11" t="s">
        <v>14</v>
      </c>
      <c r="B15" s="12"/>
      <c r="C15" s="6" t="s">
        <v>193</v>
      </c>
      <c r="D15" s="6" t="s">
        <v>194</v>
      </c>
      <c r="E15" s="13" t="s">
        <v>199</v>
      </c>
      <c r="F15" s="6">
        <v>500</v>
      </c>
      <c r="G15" s="14">
        <f>G17</f>
        <v>260.7</v>
      </c>
      <c r="H15" s="14">
        <v>130.30000000000001</v>
      </c>
      <c r="I15" s="77">
        <f t="shared" si="0"/>
        <v>49.980820866896828</v>
      </c>
    </row>
    <row r="16" spans="1:9" ht="18.75" x14ac:dyDescent="0.25">
      <c r="A16" s="11" t="s">
        <v>15</v>
      </c>
      <c r="B16" s="12"/>
      <c r="C16" s="6"/>
      <c r="D16" s="6"/>
      <c r="E16" s="6"/>
      <c r="F16" s="6"/>
      <c r="G16" s="14"/>
      <c r="H16" s="14"/>
      <c r="I16" s="77"/>
    </row>
    <row r="17" spans="1:9" ht="110.25" x14ac:dyDescent="0.25">
      <c r="A17" s="11" t="s">
        <v>16</v>
      </c>
      <c r="B17" s="12"/>
      <c r="C17" s="6" t="s">
        <v>193</v>
      </c>
      <c r="D17" s="6" t="s">
        <v>194</v>
      </c>
      <c r="E17" s="6"/>
      <c r="F17" s="6"/>
      <c r="G17" s="14">
        <v>260.7</v>
      </c>
      <c r="H17" s="14">
        <v>130.30000000000001</v>
      </c>
      <c r="I17" s="77">
        <f t="shared" si="0"/>
        <v>49.980820866896828</v>
      </c>
    </row>
    <row r="18" spans="1:9" ht="78.75" x14ac:dyDescent="0.25">
      <c r="A18" s="8" t="s">
        <v>17</v>
      </c>
      <c r="B18" s="12"/>
      <c r="C18" s="9" t="s">
        <v>195</v>
      </c>
      <c r="D18" s="2" t="s">
        <v>196</v>
      </c>
      <c r="E18" s="2" t="s">
        <v>12</v>
      </c>
      <c r="F18" s="9" t="s">
        <v>197</v>
      </c>
      <c r="G18" s="5">
        <f>G20+G24</f>
        <v>7199.2</v>
      </c>
      <c r="H18" s="63">
        <f>H20+H24</f>
        <v>3555.9</v>
      </c>
      <c r="I18" s="76">
        <f t="shared" si="0"/>
        <v>49.392988109789982</v>
      </c>
    </row>
    <row r="19" spans="1:9" ht="47.25" x14ac:dyDescent="0.25">
      <c r="A19" s="11" t="s">
        <v>18</v>
      </c>
      <c r="B19" s="6"/>
      <c r="C19" s="13" t="s">
        <v>193</v>
      </c>
      <c r="D19" s="13" t="s">
        <v>196</v>
      </c>
      <c r="E19" s="13" t="s">
        <v>198</v>
      </c>
      <c r="F19" s="13" t="s">
        <v>197</v>
      </c>
      <c r="G19" s="14">
        <f>G20</f>
        <v>6224.2</v>
      </c>
      <c r="H19" s="14">
        <f>H20</f>
        <v>3555.9</v>
      </c>
      <c r="I19" s="77">
        <f t="shared" si="0"/>
        <v>57.130233604318626</v>
      </c>
    </row>
    <row r="20" spans="1:9" ht="31.5" x14ac:dyDescent="0.25">
      <c r="A20" s="11" t="s">
        <v>20</v>
      </c>
      <c r="B20" s="6"/>
      <c r="C20" s="13" t="s">
        <v>193</v>
      </c>
      <c r="D20" s="13" t="s">
        <v>196</v>
      </c>
      <c r="E20" s="13" t="s">
        <v>199</v>
      </c>
      <c r="F20" s="13" t="s">
        <v>197</v>
      </c>
      <c r="G20" s="14">
        <f>G21+G22+G23</f>
        <v>6224.2</v>
      </c>
      <c r="H20" s="14">
        <f>H21+H22+H23</f>
        <v>3555.9</v>
      </c>
      <c r="I20" s="77">
        <f t="shared" si="0"/>
        <v>57.130233604318626</v>
      </c>
    </row>
    <row r="21" spans="1:9" ht="63" x14ac:dyDescent="0.25">
      <c r="A21" s="11" t="s">
        <v>21</v>
      </c>
      <c r="B21" s="6"/>
      <c r="C21" s="13" t="s">
        <v>193</v>
      </c>
      <c r="D21" s="13" t="s">
        <v>196</v>
      </c>
      <c r="E21" s="13" t="s">
        <v>199</v>
      </c>
      <c r="F21" s="13">
        <v>100</v>
      </c>
      <c r="G21" s="14">
        <v>5527</v>
      </c>
      <c r="H21" s="14">
        <v>3384.7</v>
      </c>
      <c r="I21" s="77">
        <f t="shared" si="0"/>
        <v>61.239370363669252</v>
      </c>
    </row>
    <row r="22" spans="1:9" ht="31.5" x14ac:dyDescent="0.25">
      <c r="A22" s="11" t="s">
        <v>22</v>
      </c>
      <c r="B22" s="6"/>
      <c r="C22" s="13" t="s">
        <v>193</v>
      </c>
      <c r="D22" s="13" t="s">
        <v>196</v>
      </c>
      <c r="E22" s="13" t="s">
        <v>199</v>
      </c>
      <c r="F22" s="13">
        <v>200</v>
      </c>
      <c r="G22" s="14">
        <v>693.2</v>
      </c>
      <c r="H22" s="14">
        <v>170.9</v>
      </c>
      <c r="I22" s="77">
        <f t="shared" si="0"/>
        <v>24.653779572994804</v>
      </c>
    </row>
    <row r="23" spans="1:9" ht="15.75" x14ac:dyDescent="0.25">
      <c r="A23" s="11" t="s">
        <v>23</v>
      </c>
      <c r="B23" s="6"/>
      <c r="C23" s="13" t="s">
        <v>195</v>
      </c>
      <c r="D23" s="13">
        <v>6</v>
      </c>
      <c r="E23" s="13" t="s">
        <v>199</v>
      </c>
      <c r="F23" s="13">
        <v>800</v>
      </c>
      <c r="G23" s="14">
        <v>4</v>
      </c>
      <c r="H23" s="14">
        <v>0.3</v>
      </c>
      <c r="I23" s="77">
        <f t="shared" si="0"/>
        <v>7.5</v>
      </c>
    </row>
    <row r="24" spans="1:9" ht="78.75" x14ac:dyDescent="0.25">
      <c r="A24" s="27" t="s">
        <v>80</v>
      </c>
      <c r="B24" s="30"/>
      <c r="C24" s="29" t="s">
        <v>195</v>
      </c>
      <c r="D24" s="29" t="s">
        <v>209</v>
      </c>
      <c r="E24" s="29" t="s">
        <v>249</v>
      </c>
      <c r="F24" s="29" t="s">
        <v>197</v>
      </c>
      <c r="G24" s="28">
        <v>975</v>
      </c>
      <c r="H24" s="28"/>
      <c r="I24" s="10"/>
    </row>
    <row r="25" spans="1:9" ht="63" x14ac:dyDescent="0.25">
      <c r="A25" s="27" t="s">
        <v>21</v>
      </c>
      <c r="B25" s="30"/>
      <c r="C25" s="29" t="s">
        <v>195</v>
      </c>
      <c r="D25" s="29" t="s">
        <v>209</v>
      </c>
      <c r="E25" s="29" t="s">
        <v>249</v>
      </c>
      <c r="F25" s="29" t="s">
        <v>250</v>
      </c>
      <c r="G25" s="28">
        <v>975</v>
      </c>
      <c r="H25" s="28"/>
      <c r="I25" s="10"/>
    </row>
    <row r="26" spans="1:9" ht="31.5" x14ac:dyDescent="0.25">
      <c r="A26" s="8" t="s">
        <v>24</v>
      </c>
      <c r="B26" s="2"/>
      <c r="C26" s="9" t="s">
        <v>195</v>
      </c>
      <c r="D26" s="9">
        <v>13</v>
      </c>
      <c r="E26" s="9" t="s">
        <v>12</v>
      </c>
      <c r="F26" s="9" t="s">
        <v>197</v>
      </c>
      <c r="G26" s="5">
        <f>G27+G30</f>
        <v>853.4</v>
      </c>
      <c r="H26" s="5">
        <f>H27+H30</f>
        <v>299.7</v>
      </c>
      <c r="I26" s="76">
        <f t="shared" si="0"/>
        <v>35.118350128896182</v>
      </c>
    </row>
    <row r="27" spans="1:9" ht="31.5" x14ac:dyDescent="0.25">
      <c r="A27" s="11" t="s">
        <v>25</v>
      </c>
      <c r="B27" s="2"/>
      <c r="C27" s="13" t="s">
        <v>195</v>
      </c>
      <c r="D27" s="13">
        <v>13</v>
      </c>
      <c r="E27" s="13" t="s">
        <v>200</v>
      </c>
      <c r="F27" s="13" t="s">
        <v>197</v>
      </c>
      <c r="G27" s="14">
        <f>G29</f>
        <v>800</v>
      </c>
      <c r="H27" s="14">
        <v>276.3</v>
      </c>
      <c r="I27" s="77">
        <f t="shared" si="0"/>
        <v>34.537500000000001</v>
      </c>
    </row>
    <row r="28" spans="1:9" ht="31.5" x14ac:dyDescent="0.25">
      <c r="A28" s="11" t="s">
        <v>26</v>
      </c>
      <c r="B28" s="2"/>
      <c r="C28" s="13" t="s">
        <v>195</v>
      </c>
      <c r="D28" s="13">
        <v>13</v>
      </c>
      <c r="E28" s="13" t="s">
        <v>201</v>
      </c>
      <c r="F28" s="13" t="s">
        <v>197</v>
      </c>
      <c r="G28" s="14">
        <v>800</v>
      </c>
      <c r="H28" s="14">
        <v>276.3</v>
      </c>
      <c r="I28" s="77">
        <f t="shared" si="0"/>
        <v>34.537500000000001</v>
      </c>
    </row>
    <row r="29" spans="1:9" ht="31.5" x14ac:dyDescent="0.25">
      <c r="A29" s="11" t="s">
        <v>22</v>
      </c>
      <c r="B29" s="2"/>
      <c r="C29" s="13" t="s">
        <v>195</v>
      </c>
      <c r="D29" s="13">
        <v>13</v>
      </c>
      <c r="E29" s="13" t="s">
        <v>201</v>
      </c>
      <c r="F29" s="13">
        <v>200</v>
      </c>
      <c r="G29" s="14">
        <v>800</v>
      </c>
      <c r="H29" s="14">
        <v>276.3</v>
      </c>
      <c r="I29" s="77">
        <f t="shared" si="0"/>
        <v>34.537500000000001</v>
      </c>
    </row>
    <row r="30" spans="1:9" ht="30.75" customHeight="1" x14ac:dyDescent="0.25">
      <c r="A30" s="7" t="s">
        <v>35</v>
      </c>
      <c r="B30" s="2"/>
      <c r="C30" s="13" t="s">
        <v>195</v>
      </c>
      <c r="D30" s="13" t="s">
        <v>226</v>
      </c>
      <c r="E30" s="13" t="s">
        <v>227</v>
      </c>
      <c r="F30" s="13" t="s">
        <v>197</v>
      </c>
      <c r="G30" s="14">
        <f>G31+G34</f>
        <v>53.4</v>
      </c>
      <c r="H30" s="14">
        <f>H31</f>
        <v>23.4</v>
      </c>
      <c r="I30" s="77">
        <f t="shared" si="0"/>
        <v>43.82022471910112</v>
      </c>
    </row>
    <row r="31" spans="1:9" ht="63" customHeight="1" x14ac:dyDescent="0.25">
      <c r="A31" s="11" t="s">
        <v>81</v>
      </c>
      <c r="B31" s="2"/>
      <c r="C31" s="13" t="s">
        <v>195</v>
      </c>
      <c r="D31" s="13" t="s">
        <v>226</v>
      </c>
      <c r="E31" s="13" t="s">
        <v>230</v>
      </c>
      <c r="F31" s="13" t="s">
        <v>197</v>
      </c>
      <c r="G31" s="14">
        <f>G32+G33</f>
        <v>23.4</v>
      </c>
      <c r="H31" s="14">
        <f>H32+H33</f>
        <v>23.4</v>
      </c>
      <c r="I31" s="77">
        <f t="shared" si="0"/>
        <v>100</v>
      </c>
    </row>
    <row r="32" spans="1:9" ht="63" x14ac:dyDescent="0.25">
      <c r="A32" s="11" t="s">
        <v>21</v>
      </c>
      <c r="B32" s="2"/>
      <c r="C32" s="13" t="s">
        <v>195</v>
      </c>
      <c r="D32" s="13" t="s">
        <v>226</v>
      </c>
      <c r="E32" s="13" t="s">
        <v>228</v>
      </c>
      <c r="F32" s="13" t="s">
        <v>229</v>
      </c>
      <c r="G32" s="14">
        <v>1.2</v>
      </c>
      <c r="H32" s="14">
        <v>1.2</v>
      </c>
      <c r="I32" s="77">
        <f t="shared" si="0"/>
        <v>100</v>
      </c>
    </row>
    <row r="33" spans="1:9" ht="31.5" x14ac:dyDescent="0.25">
      <c r="A33" s="11" t="s">
        <v>22</v>
      </c>
      <c r="B33" s="2"/>
      <c r="C33" s="13" t="s">
        <v>195</v>
      </c>
      <c r="D33" s="13" t="s">
        <v>226</v>
      </c>
      <c r="E33" s="13" t="s">
        <v>228</v>
      </c>
      <c r="F33" s="13" t="s">
        <v>211</v>
      </c>
      <c r="G33" s="14">
        <v>22.2</v>
      </c>
      <c r="H33" s="14">
        <v>22.2</v>
      </c>
      <c r="I33" s="77">
        <f t="shared" si="0"/>
        <v>100</v>
      </c>
    </row>
    <row r="34" spans="1:9" ht="78" customHeight="1" x14ac:dyDescent="0.25">
      <c r="A34" s="32" t="s">
        <v>255</v>
      </c>
      <c r="B34" s="35"/>
      <c r="C34" s="34" t="s">
        <v>195</v>
      </c>
      <c r="D34" s="34" t="s">
        <v>226</v>
      </c>
      <c r="E34" s="34" t="s">
        <v>253</v>
      </c>
      <c r="F34" s="34" t="s">
        <v>197</v>
      </c>
      <c r="G34" s="33">
        <v>30</v>
      </c>
      <c r="H34" s="33"/>
      <c r="I34" s="10"/>
    </row>
    <row r="35" spans="1:9" ht="15.75" x14ac:dyDescent="0.25">
      <c r="A35" s="32" t="s">
        <v>14</v>
      </c>
      <c r="B35" s="35"/>
      <c r="C35" s="34" t="s">
        <v>195</v>
      </c>
      <c r="D35" s="34" t="s">
        <v>226</v>
      </c>
      <c r="E35" s="34" t="s">
        <v>253</v>
      </c>
      <c r="F35" s="34" t="s">
        <v>254</v>
      </c>
      <c r="G35" s="33">
        <v>30</v>
      </c>
      <c r="H35" s="33"/>
      <c r="I35" s="10"/>
    </row>
    <row r="36" spans="1:9" ht="18.75" x14ac:dyDescent="0.25">
      <c r="A36" s="21" t="s">
        <v>27</v>
      </c>
      <c r="B36" s="6"/>
      <c r="C36" s="23" t="s">
        <v>202</v>
      </c>
      <c r="D36" s="23" t="s">
        <v>204</v>
      </c>
      <c r="E36" s="9" t="s">
        <v>12</v>
      </c>
      <c r="F36" s="23" t="s">
        <v>197</v>
      </c>
      <c r="G36" s="4">
        <v>478.9</v>
      </c>
      <c r="H36" s="4">
        <v>239.4</v>
      </c>
      <c r="I36" s="73">
        <f t="shared" si="0"/>
        <v>49.989559406974323</v>
      </c>
    </row>
    <row r="37" spans="1:9" ht="31.5" x14ac:dyDescent="0.25">
      <c r="A37" s="8" t="s">
        <v>28</v>
      </c>
      <c r="B37" s="6"/>
      <c r="C37" s="9" t="s">
        <v>202</v>
      </c>
      <c r="D37" s="9" t="s">
        <v>203</v>
      </c>
      <c r="E37" s="9" t="s">
        <v>12</v>
      </c>
      <c r="F37" s="9">
        <v>0</v>
      </c>
      <c r="G37" s="5">
        <v>478.9</v>
      </c>
      <c r="H37" s="5">
        <v>239.4</v>
      </c>
      <c r="I37" s="73">
        <f t="shared" si="0"/>
        <v>49.989559406974323</v>
      </c>
    </row>
    <row r="38" spans="1:9" ht="31.5" x14ac:dyDescent="0.25">
      <c r="A38" s="11" t="s">
        <v>29</v>
      </c>
      <c r="B38" s="6"/>
      <c r="C38" s="13" t="s">
        <v>202</v>
      </c>
      <c r="D38" s="13" t="s">
        <v>203</v>
      </c>
      <c r="E38" s="13" t="s">
        <v>205</v>
      </c>
      <c r="F38" s="13">
        <v>0</v>
      </c>
      <c r="G38" s="14">
        <v>478.9</v>
      </c>
      <c r="H38" s="14">
        <v>239.4</v>
      </c>
      <c r="I38" s="74">
        <f t="shared" si="0"/>
        <v>49.989559406974323</v>
      </c>
    </row>
    <row r="39" spans="1:9" ht="47.25" x14ac:dyDescent="0.25">
      <c r="A39" s="11" t="s">
        <v>30</v>
      </c>
      <c r="B39" s="6"/>
      <c r="C39" s="13" t="s">
        <v>202</v>
      </c>
      <c r="D39" s="13" t="s">
        <v>203</v>
      </c>
      <c r="E39" s="13" t="s">
        <v>206</v>
      </c>
      <c r="F39" s="13">
        <v>0</v>
      </c>
      <c r="G39" s="14">
        <v>478.9</v>
      </c>
      <c r="H39" s="14">
        <v>239.4</v>
      </c>
      <c r="I39" s="74">
        <f t="shared" si="0"/>
        <v>49.989559406974323</v>
      </c>
    </row>
    <row r="40" spans="1:9" ht="15.75" x14ac:dyDescent="0.25">
      <c r="A40" s="11" t="s">
        <v>14</v>
      </c>
      <c r="B40" s="6"/>
      <c r="C40" s="13" t="s">
        <v>202</v>
      </c>
      <c r="D40" s="13" t="s">
        <v>203</v>
      </c>
      <c r="E40" s="13" t="s">
        <v>206</v>
      </c>
      <c r="F40" s="13">
        <v>500</v>
      </c>
      <c r="G40" s="14">
        <v>478.9</v>
      </c>
      <c r="H40" s="14">
        <v>239.4</v>
      </c>
      <c r="I40" s="74">
        <f t="shared" si="0"/>
        <v>49.989559406974323</v>
      </c>
    </row>
    <row r="41" spans="1:9" ht="15.75" x14ac:dyDescent="0.25">
      <c r="A41" s="11" t="s">
        <v>31</v>
      </c>
      <c r="B41" s="6"/>
      <c r="C41" s="13"/>
      <c r="D41" s="13"/>
      <c r="E41" s="13"/>
      <c r="F41" s="13"/>
      <c r="G41" s="14"/>
      <c r="H41" s="14"/>
      <c r="I41" s="10"/>
    </row>
    <row r="42" spans="1:9" ht="78.75" x14ac:dyDescent="0.25">
      <c r="A42" s="11" t="s">
        <v>32</v>
      </c>
      <c r="B42" s="6"/>
      <c r="C42" s="13" t="s">
        <v>202</v>
      </c>
      <c r="D42" s="13" t="s">
        <v>203</v>
      </c>
      <c r="E42" s="13"/>
      <c r="F42" s="13"/>
      <c r="G42" s="14">
        <v>478.9</v>
      </c>
      <c r="H42" s="14">
        <v>239.4</v>
      </c>
      <c r="I42" s="78">
        <f t="shared" si="0"/>
        <v>49.989559406974323</v>
      </c>
    </row>
    <row r="43" spans="1:9" ht="56.25" x14ac:dyDescent="0.25">
      <c r="A43" s="21" t="s">
        <v>33</v>
      </c>
      <c r="B43" s="6"/>
      <c r="C43" s="23" t="s">
        <v>203</v>
      </c>
      <c r="D43" s="23" t="s">
        <v>204</v>
      </c>
      <c r="E43" s="9" t="s">
        <v>12</v>
      </c>
      <c r="F43" s="23" t="s">
        <v>197</v>
      </c>
      <c r="G43" s="4">
        <f>G47+G44</f>
        <v>6635.5</v>
      </c>
      <c r="H43" s="4">
        <f>H47+H44</f>
        <v>3200.2</v>
      </c>
      <c r="I43" s="79">
        <f t="shared" si="0"/>
        <v>48.228468088312859</v>
      </c>
    </row>
    <row r="44" spans="1:9" ht="63" x14ac:dyDescent="0.25">
      <c r="A44" s="32" t="s">
        <v>82</v>
      </c>
      <c r="B44" s="36"/>
      <c r="C44" s="38" t="s">
        <v>203</v>
      </c>
      <c r="D44" s="38" t="s">
        <v>215</v>
      </c>
      <c r="E44" s="34" t="s">
        <v>12</v>
      </c>
      <c r="F44" s="38" t="s">
        <v>197</v>
      </c>
      <c r="G44" s="39">
        <v>90</v>
      </c>
      <c r="H44" s="39">
        <v>90</v>
      </c>
      <c r="I44" s="78">
        <v>100</v>
      </c>
    </row>
    <row r="45" spans="1:9" ht="78.75" x14ac:dyDescent="0.25">
      <c r="A45" s="37" t="s">
        <v>36</v>
      </c>
      <c r="B45" s="36"/>
      <c r="C45" s="38" t="s">
        <v>203</v>
      </c>
      <c r="D45" s="38" t="s">
        <v>215</v>
      </c>
      <c r="E45" s="34" t="s">
        <v>256</v>
      </c>
      <c r="F45" s="38" t="s">
        <v>197</v>
      </c>
      <c r="G45" s="39">
        <v>90</v>
      </c>
      <c r="H45" s="39">
        <v>90</v>
      </c>
      <c r="I45" s="80">
        <v>100</v>
      </c>
    </row>
    <row r="46" spans="1:9" ht="18.75" x14ac:dyDescent="0.25">
      <c r="A46" s="37" t="s">
        <v>14</v>
      </c>
      <c r="B46" s="36"/>
      <c r="C46" s="38" t="s">
        <v>203</v>
      </c>
      <c r="D46" s="38" t="s">
        <v>215</v>
      </c>
      <c r="E46" s="34" t="s">
        <v>256</v>
      </c>
      <c r="F46" s="38" t="s">
        <v>254</v>
      </c>
      <c r="G46" s="39">
        <v>90</v>
      </c>
      <c r="H46" s="39">
        <v>90</v>
      </c>
      <c r="I46" s="80">
        <v>100</v>
      </c>
    </row>
    <row r="47" spans="1:9" ht="15.75" x14ac:dyDescent="0.25">
      <c r="A47" s="8" t="s">
        <v>34</v>
      </c>
      <c r="B47" s="6"/>
      <c r="C47" s="9" t="s">
        <v>203</v>
      </c>
      <c r="D47" s="9">
        <v>10</v>
      </c>
      <c r="E47" s="9" t="s">
        <v>12</v>
      </c>
      <c r="F47" s="9" t="s">
        <v>197</v>
      </c>
      <c r="G47" s="5">
        <f>G48+G51</f>
        <v>6545.5</v>
      </c>
      <c r="H47" s="5">
        <f>H48+H51</f>
        <v>3110.2</v>
      </c>
      <c r="I47" s="81">
        <f t="shared" si="0"/>
        <v>47.51661446795508</v>
      </c>
    </row>
    <row r="48" spans="1:9" ht="60" customHeight="1" x14ac:dyDescent="0.25">
      <c r="A48" s="8" t="s">
        <v>83</v>
      </c>
      <c r="B48" s="2"/>
      <c r="C48" s="9" t="s">
        <v>203</v>
      </c>
      <c r="D48" s="9" t="s">
        <v>232</v>
      </c>
      <c r="E48" s="9" t="s">
        <v>233</v>
      </c>
      <c r="F48" s="9" t="s">
        <v>197</v>
      </c>
      <c r="G48" s="5">
        <v>261.3</v>
      </c>
      <c r="H48" s="5">
        <v>58.5</v>
      </c>
      <c r="I48" s="80">
        <f t="shared" si="0"/>
        <v>22.388059701492537</v>
      </c>
    </row>
    <row r="49" spans="1:9" ht="63" x14ac:dyDescent="0.25">
      <c r="A49" s="11" t="s">
        <v>234</v>
      </c>
      <c r="B49" s="6"/>
      <c r="C49" s="13" t="s">
        <v>203</v>
      </c>
      <c r="D49" s="13" t="s">
        <v>232</v>
      </c>
      <c r="E49" s="13" t="s">
        <v>231</v>
      </c>
      <c r="F49" s="13" t="s">
        <v>197</v>
      </c>
      <c r="G49" s="14">
        <v>261.3</v>
      </c>
      <c r="H49" s="5">
        <v>58.5</v>
      </c>
      <c r="I49" s="80">
        <f t="shared" si="0"/>
        <v>22.388059701492537</v>
      </c>
    </row>
    <row r="50" spans="1:9" ht="31.5" x14ac:dyDescent="0.25">
      <c r="A50" s="11" t="s">
        <v>22</v>
      </c>
      <c r="B50" s="6"/>
      <c r="C50" s="13" t="s">
        <v>203</v>
      </c>
      <c r="D50" s="13" t="s">
        <v>232</v>
      </c>
      <c r="E50" s="13" t="s">
        <v>231</v>
      </c>
      <c r="F50" s="13" t="s">
        <v>211</v>
      </c>
      <c r="G50" s="14">
        <v>261.3</v>
      </c>
      <c r="H50" s="5">
        <v>58.5</v>
      </c>
      <c r="I50" s="80">
        <f t="shared" si="0"/>
        <v>22.388059701492537</v>
      </c>
    </row>
    <row r="51" spans="1:9" ht="15" customHeight="1" x14ac:dyDescent="0.25">
      <c r="A51" s="103" t="s">
        <v>35</v>
      </c>
      <c r="B51" s="105"/>
      <c r="C51" s="94" t="s">
        <v>203</v>
      </c>
      <c r="D51" s="94">
        <v>10</v>
      </c>
      <c r="E51" s="94">
        <v>7000000</v>
      </c>
      <c r="F51" s="94" t="s">
        <v>197</v>
      </c>
      <c r="G51" s="88">
        <v>6284.2</v>
      </c>
      <c r="H51" s="88">
        <v>3051.7</v>
      </c>
      <c r="I51" s="92">
        <f t="shared" si="0"/>
        <v>48.561471627255656</v>
      </c>
    </row>
    <row r="52" spans="1:9" ht="15" customHeight="1" x14ac:dyDescent="0.25">
      <c r="A52" s="104"/>
      <c r="B52" s="105"/>
      <c r="C52" s="94"/>
      <c r="D52" s="94"/>
      <c r="E52" s="94"/>
      <c r="F52" s="94"/>
      <c r="G52" s="88"/>
      <c r="H52" s="89"/>
      <c r="I52" s="93"/>
    </row>
    <row r="53" spans="1:9" ht="78.75" x14ac:dyDescent="0.25">
      <c r="A53" s="11" t="s">
        <v>36</v>
      </c>
      <c r="B53" s="6"/>
      <c r="C53" s="13" t="s">
        <v>203</v>
      </c>
      <c r="D53" s="13">
        <v>10</v>
      </c>
      <c r="E53" s="13">
        <v>7020000</v>
      </c>
      <c r="F53" s="13" t="s">
        <v>197</v>
      </c>
      <c r="G53" s="14">
        <v>6284.2</v>
      </c>
      <c r="H53" s="14">
        <v>3051.7</v>
      </c>
      <c r="I53" s="78">
        <f t="shared" si="0"/>
        <v>48.561471627255656</v>
      </c>
    </row>
    <row r="54" spans="1:9" ht="15.75" x14ac:dyDescent="0.25">
      <c r="A54" s="11" t="s">
        <v>14</v>
      </c>
      <c r="B54" s="6"/>
      <c r="C54" s="13" t="s">
        <v>203</v>
      </c>
      <c r="D54" s="13">
        <v>10</v>
      </c>
      <c r="E54" s="13">
        <v>7020000</v>
      </c>
      <c r="F54" s="13">
        <v>500</v>
      </c>
      <c r="G54" s="14">
        <v>6284.2</v>
      </c>
      <c r="H54" s="14">
        <v>3051.7</v>
      </c>
      <c r="I54" s="78">
        <f t="shared" si="0"/>
        <v>48.561471627255656</v>
      </c>
    </row>
    <row r="55" spans="1:9" ht="35.25" customHeight="1" x14ac:dyDescent="0.25">
      <c r="A55" s="43" t="s">
        <v>90</v>
      </c>
      <c r="B55" s="42"/>
      <c r="C55" s="44" t="s">
        <v>208</v>
      </c>
      <c r="D55" s="44" t="s">
        <v>204</v>
      </c>
      <c r="E55" s="44" t="s">
        <v>12</v>
      </c>
      <c r="F55" s="44" t="s">
        <v>197</v>
      </c>
      <c r="G55" s="45">
        <v>22.5</v>
      </c>
      <c r="H55" s="45">
        <v>21.7</v>
      </c>
      <c r="I55" s="78">
        <f t="shared" si="0"/>
        <v>96.444444444444443</v>
      </c>
    </row>
    <row r="56" spans="1:9" ht="15.75" x14ac:dyDescent="0.25">
      <c r="A56" s="43" t="s">
        <v>258</v>
      </c>
      <c r="B56" s="42"/>
      <c r="C56" s="44" t="s">
        <v>208</v>
      </c>
      <c r="D56" s="44" t="s">
        <v>195</v>
      </c>
      <c r="E56" s="44" t="s">
        <v>12</v>
      </c>
      <c r="F56" s="44" t="s">
        <v>197</v>
      </c>
      <c r="G56" s="45">
        <v>22.5</v>
      </c>
      <c r="H56" s="45">
        <v>21.7</v>
      </c>
      <c r="I56" s="78">
        <f t="shared" si="0"/>
        <v>96.444444444444443</v>
      </c>
    </row>
    <row r="57" spans="1:9" ht="60.75" customHeight="1" x14ac:dyDescent="0.25">
      <c r="A57" s="48" t="s">
        <v>259</v>
      </c>
      <c r="B57" s="46"/>
      <c r="C57" s="41" t="s">
        <v>208</v>
      </c>
      <c r="D57" s="41" t="s">
        <v>195</v>
      </c>
      <c r="E57" s="41" t="s">
        <v>257</v>
      </c>
      <c r="F57" s="41" t="s">
        <v>197</v>
      </c>
      <c r="G57" s="40">
        <v>22.5</v>
      </c>
      <c r="H57" s="40">
        <v>21.7</v>
      </c>
      <c r="I57" s="78">
        <f t="shared" si="0"/>
        <v>96.444444444444443</v>
      </c>
    </row>
    <row r="58" spans="1:9" ht="15.75" x14ac:dyDescent="0.25">
      <c r="A58" s="48" t="s">
        <v>14</v>
      </c>
      <c r="B58" s="46"/>
      <c r="C58" s="41" t="s">
        <v>208</v>
      </c>
      <c r="D58" s="41" t="s">
        <v>195</v>
      </c>
      <c r="E58" s="41" t="s">
        <v>257</v>
      </c>
      <c r="F58" s="41" t="s">
        <v>254</v>
      </c>
      <c r="G58" s="40">
        <v>22.5</v>
      </c>
      <c r="H58" s="40">
        <v>21.7</v>
      </c>
      <c r="I58" s="78">
        <f t="shared" si="0"/>
        <v>96.444444444444443</v>
      </c>
    </row>
    <row r="59" spans="1:9" ht="15.75" x14ac:dyDescent="0.25">
      <c r="A59" s="51" t="s">
        <v>96</v>
      </c>
      <c r="B59" s="54"/>
      <c r="C59" s="52" t="s">
        <v>216</v>
      </c>
      <c r="D59" s="52" t="s">
        <v>204</v>
      </c>
      <c r="E59" s="52" t="s">
        <v>12</v>
      </c>
      <c r="F59" s="52" t="s">
        <v>197</v>
      </c>
      <c r="G59" s="53">
        <v>6.1</v>
      </c>
      <c r="H59" s="53">
        <v>4.2</v>
      </c>
      <c r="I59" s="79">
        <f t="shared" si="0"/>
        <v>68.852459016393453</v>
      </c>
    </row>
    <row r="60" spans="1:9" ht="15.75" x14ac:dyDescent="0.25">
      <c r="A60" s="51" t="s">
        <v>260</v>
      </c>
      <c r="B60" s="54"/>
      <c r="C60" s="52" t="s">
        <v>216</v>
      </c>
      <c r="D60" s="52" t="s">
        <v>203</v>
      </c>
      <c r="E60" s="52" t="s">
        <v>12</v>
      </c>
      <c r="F60" s="52" t="s">
        <v>197</v>
      </c>
      <c r="G60" s="53">
        <v>6.1</v>
      </c>
      <c r="H60" s="53">
        <v>4.2</v>
      </c>
      <c r="I60" s="79">
        <f t="shared" si="0"/>
        <v>68.852459016393453</v>
      </c>
    </row>
    <row r="61" spans="1:9" ht="47.25" x14ac:dyDescent="0.25">
      <c r="A61" s="48" t="s">
        <v>150</v>
      </c>
      <c r="B61" s="54"/>
      <c r="C61" s="47" t="s">
        <v>216</v>
      </c>
      <c r="D61" s="47" t="s">
        <v>203</v>
      </c>
      <c r="E61" s="47" t="s">
        <v>261</v>
      </c>
      <c r="F61" s="47" t="s">
        <v>197</v>
      </c>
      <c r="G61" s="50">
        <v>6.1</v>
      </c>
      <c r="H61" s="50">
        <v>4.2</v>
      </c>
      <c r="I61" s="80">
        <f t="shared" si="0"/>
        <v>68.852459016393453</v>
      </c>
    </row>
    <row r="62" spans="1:9" ht="15.75" x14ac:dyDescent="0.25">
      <c r="A62" s="48" t="s">
        <v>14</v>
      </c>
      <c r="B62" s="49"/>
      <c r="C62" s="47" t="s">
        <v>216</v>
      </c>
      <c r="D62" s="47" t="s">
        <v>203</v>
      </c>
      <c r="E62" s="47" t="s">
        <v>261</v>
      </c>
      <c r="F62" s="47" t="s">
        <v>254</v>
      </c>
      <c r="G62" s="50">
        <v>6.1</v>
      </c>
      <c r="H62" s="50">
        <v>4.2</v>
      </c>
      <c r="I62" s="80">
        <f t="shared" si="0"/>
        <v>68.852459016393453</v>
      </c>
    </row>
    <row r="63" spans="1:9" ht="18.75" x14ac:dyDescent="0.25">
      <c r="A63" s="61" t="s">
        <v>37</v>
      </c>
      <c r="B63" s="12"/>
      <c r="C63" s="62" t="s">
        <v>207</v>
      </c>
      <c r="D63" s="62" t="s">
        <v>204</v>
      </c>
      <c r="E63" s="62" t="s">
        <v>12</v>
      </c>
      <c r="F63" s="62" t="s">
        <v>197</v>
      </c>
      <c r="G63" s="63">
        <f>G64+G73</f>
        <v>16398.599999999999</v>
      </c>
      <c r="H63" s="63">
        <f>H64+H73</f>
        <v>9711.7999999999993</v>
      </c>
      <c r="I63" s="81">
        <f t="shared" si="0"/>
        <v>59.223348334613931</v>
      </c>
    </row>
    <row r="64" spans="1:9" ht="18.75" x14ac:dyDescent="0.25">
      <c r="A64" s="61" t="s">
        <v>262</v>
      </c>
      <c r="B64" s="60"/>
      <c r="C64" s="62" t="s">
        <v>207</v>
      </c>
      <c r="D64" s="62" t="s">
        <v>195</v>
      </c>
      <c r="E64" s="62" t="s">
        <v>12</v>
      </c>
      <c r="F64" s="62" t="s">
        <v>197</v>
      </c>
      <c r="G64" s="63">
        <f>G65+G67</f>
        <v>16314.9</v>
      </c>
      <c r="H64" s="63">
        <f>H65+H67</f>
        <v>9694.2999999999993</v>
      </c>
      <c r="I64" s="80">
        <f t="shared" si="0"/>
        <v>59.419916763204185</v>
      </c>
    </row>
    <row r="65" spans="1:9" ht="31.5" x14ac:dyDescent="0.25">
      <c r="A65" s="56" t="s">
        <v>235</v>
      </c>
      <c r="B65" s="60"/>
      <c r="C65" s="58" t="s">
        <v>207</v>
      </c>
      <c r="D65" s="58" t="s">
        <v>195</v>
      </c>
      <c r="E65" s="58" t="s">
        <v>236</v>
      </c>
      <c r="F65" s="58" t="s">
        <v>197</v>
      </c>
      <c r="G65" s="57">
        <v>85.5</v>
      </c>
      <c r="H65" s="57">
        <v>85.5</v>
      </c>
      <c r="I65" s="80">
        <v>100</v>
      </c>
    </row>
    <row r="66" spans="1:9" ht="18.75" x14ac:dyDescent="0.25">
      <c r="A66" s="56" t="s">
        <v>14</v>
      </c>
      <c r="B66" s="60"/>
      <c r="C66" s="58" t="s">
        <v>207</v>
      </c>
      <c r="D66" s="58" t="s">
        <v>195</v>
      </c>
      <c r="E66" s="58" t="s">
        <v>236</v>
      </c>
      <c r="F66" s="58" t="s">
        <v>254</v>
      </c>
      <c r="G66" s="57">
        <v>85.5</v>
      </c>
      <c r="H66" s="57">
        <v>85.5</v>
      </c>
      <c r="I66" s="80">
        <v>100</v>
      </c>
    </row>
    <row r="67" spans="1:9" ht="18.75" x14ac:dyDescent="0.25">
      <c r="A67" s="56" t="s">
        <v>44</v>
      </c>
      <c r="B67" s="60"/>
      <c r="C67" s="58" t="s">
        <v>207</v>
      </c>
      <c r="D67" s="58" t="s">
        <v>195</v>
      </c>
      <c r="E67" s="58" t="s">
        <v>247</v>
      </c>
      <c r="F67" s="58" t="s">
        <v>197</v>
      </c>
      <c r="G67" s="57">
        <f>G69+G71</f>
        <v>16229.4</v>
      </c>
      <c r="H67" s="57">
        <f>H69+H71</f>
        <v>9608.7999999999993</v>
      </c>
      <c r="I67" s="80">
        <f t="shared" si="0"/>
        <v>59.206132081284579</v>
      </c>
    </row>
    <row r="68" spans="1:9" ht="58.5" customHeight="1" x14ac:dyDescent="0.25">
      <c r="A68" s="56" t="s">
        <v>267</v>
      </c>
      <c r="B68" s="60"/>
      <c r="C68" s="58" t="s">
        <v>207</v>
      </c>
      <c r="D68" s="58" t="s">
        <v>195</v>
      </c>
      <c r="E68" s="58" t="s">
        <v>268</v>
      </c>
      <c r="F68" s="58" t="s">
        <v>197</v>
      </c>
      <c r="G68" s="57">
        <f>G67</f>
        <v>16229.4</v>
      </c>
      <c r="H68" s="57">
        <f>H67</f>
        <v>9608.7999999999993</v>
      </c>
      <c r="I68" s="80">
        <f>I67</f>
        <v>59.206132081284579</v>
      </c>
    </row>
    <row r="69" spans="1:9" ht="70.5" customHeight="1" x14ac:dyDescent="0.25">
      <c r="A69" s="56" t="s">
        <v>265</v>
      </c>
      <c r="B69" s="60"/>
      <c r="C69" s="58" t="s">
        <v>207</v>
      </c>
      <c r="D69" s="58" t="s">
        <v>195</v>
      </c>
      <c r="E69" s="58" t="s">
        <v>263</v>
      </c>
      <c r="F69" s="58" t="s">
        <v>197</v>
      </c>
      <c r="G69" s="57">
        <v>4304.5</v>
      </c>
      <c r="H69" s="57">
        <v>3290.8</v>
      </c>
      <c r="I69" s="80">
        <f t="shared" si="0"/>
        <v>76.450226507143697</v>
      </c>
    </row>
    <row r="70" spans="1:9" ht="18.75" x14ac:dyDescent="0.25">
      <c r="A70" s="56" t="s">
        <v>14</v>
      </c>
      <c r="B70" s="60"/>
      <c r="C70" s="58" t="s">
        <v>207</v>
      </c>
      <c r="D70" s="58" t="s">
        <v>195</v>
      </c>
      <c r="E70" s="58" t="s">
        <v>263</v>
      </c>
      <c r="F70" s="58" t="s">
        <v>254</v>
      </c>
      <c r="G70" s="57">
        <v>4304.5</v>
      </c>
      <c r="H70" s="57">
        <v>3290.8</v>
      </c>
      <c r="I70" s="78">
        <f t="shared" si="0"/>
        <v>76.450226507143697</v>
      </c>
    </row>
    <row r="71" spans="1:9" ht="115.5" customHeight="1" x14ac:dyDescent="0.25">
      <c r="A71" s="56" t="s">
        <v>266</v>
      </c>
      <c r="B71" s="60"/>
      <c r="C71" s="58" t="s">
        <v>207</v>
      </c>
      <c r="D71" s="58" t="s">
        <v>195</v>
      </c>
      <c r="E71" s="58" t="s">
        <v>264</v>
      </c>
      <c r="F71" s="58" t="s">
        <v>197</v>
      </c>
      <c r="G71" s="57">
        <v>11924.9</v>
      </c>
      <c r="H71" s="57">
        <v>6318</v>
      </c>
      <c r="I71" s="78">
        <f t="shared" si="0"/>
        <v>52.98157636542026</v>
      </c>
    </row>
    <row r="72" spans="1:9" ht="18.75" x14ac:dyDescent="0.25">
      <c r="A72" s="56" t="s">
        <v>14</v>
      </c>
      <c r="B72" s="60"/>
      <c r="C72" s="58" t="s">
        <v>207</v>
      </c>
      <c r="D72" s="58" t="s">
        <v>195</v>
      </c>
      <c r="E72" s="58" t="s">
        <v>264</v>
      </c>
      <c r="F72" s="58" t="s">
        <v>254</v>
      </c>
      <c r="G72" s="57">
        <v>11924.9</v>
      </c>
      <c r="H72" s="57">
        <v>6318</v>
      </c>
      <c r="I72" s="78">
        <f t="shared" si="0"/>
        <v>52.98157636542026</v>
      </c>
    </row>
    <row r="73" spans="1:9" ht="15.75" x14ac:dyDescent="0.25">
      <c r="A73" s="8" t="s">
        <v>38</v>
      </c>
      <c r="B73" s="2"/>
      <c r="C73" s="9" t="s">
        <v>207</v>
      </c>
      <c r="D73" s="9" t="s">
        <v>208</v>
      </c>
      <c r="E73" s="9" t="s">
        <v>12</v>
      </c>
      <c r="F73" s="9" t="s">
        <v>197</v>
      </c>
      <c r="G73" s="5">
        <f>G74</f>
        <v>83.699999999999989</v>
      </c>
      <c r="H73" s="5">
        <f>H74</f>
        <v>17.5</v>
      </c>
      <c r="I73" s="79">
        <f t="shared" si="0"/>
        <v>20.908004778972526</v>
      </c>
    </row>
    <row r="74" spans="1:9" ht="15.75" x14ac:dyDescent="0.25">
      <c r="A74" s="11" t="s">
        <v>35</v>
      </c>
      <c r="B74" s="6"/>
      <c r="C74" s="13" t="s">
        <v>207</v>
      </c>
      <c r="D74" s="13" t="s">
        <v>208</v>
      </c>
      <c r="E74" s="13">
        <v>7000000</v>
      </c>
      <c r="F74" s="13" t="s">
        <v>197</v>
      </c>
      <c r="G74" s="14">
        <f>G75+G80</f>
        <v>83.699999999999989</v>
      </c>
      <c r="H74" s="14">
        <f>H75+H80</f>
        <v>17.5</v>
      </c>
      <c r="I74" s="78">
        <f t="shared" si="0"/>
        <v>20.908004778972526</v>
      </c>
    </row>
    <row r="75" spans="1:9" ht="63" x14ac:dyDescent="0.25">
      <c r="A75" s="11" t="s">
        <v>39</v>
      </c>
      <c r="B75" s="6"/>
      <c r="C75" s="13" t="s">
        <v>207</v>
      </c>
      <c r="D75" s="13" t="s">
        <v>208</v>
      </c>
      <c r="E75" s="13">
        <v>7060000</v>
      </c>
      <c r="F75" s="13" t="s">
        <v>197</v>
      </c>
      <c r="G75" s="14">
        <f>G76+G78</f>
        <v>27.4</v>
      </c>
      <c r="H75" s="14">
        <f>H76+H78</f>
        <v>8.6</v>
      </c>
      <c r="I75" s="78">
        <f t="shared" si="0"/>
        <v>31.386861313868614</v>
      </c>
    </row>
    <row r="76" spans="1:9" ht="63" x14ac:dyDescent="0.25">
      <c r="A76" s="56" t="s">
        <v>265</v>
      </c>
      <c r="B76" s="64"/>
      <c r="C76" s="58" t="s">
        <v>207</v>
      </c>
      <c r="D76" s="58" t="s">
        <v>208</v>
      </c>
      <c r="E76" s="58" t="s">
        <v>263</v>
      </c>
      <c r="F76" s="58" t="s">
        <v>197</v>
      </c>
      <c r="G76" s="57">
        <v>23.2</v>
      </c>
      <c r="H76" s="57">
        <v>8.6</v>
      </c>
      <c r="I76" s="78">
        <f t="shared" si="0"/>
        <v>37.068965517241381</v>
      </c>
    </row>
    <row r="77" spans="1:9" ht="15.75" x14ac:dyDescent="0.25">
      <c r="A77" s="11" t="s">
        <v>14</v>
      </c>
      <c r="B77" s="6"/>
      <c r="C77" s="13" t="s">
        <v>207</v>
      </c>
      <c r="D77" s="13" t="s">
        <v>208</v>
      </c>
      <c r="E77" s="13" t="s">
        <v>263</v>
      </c>
      <c r="F77" s="13">
        <v>500</v>
      </c>
      <c r="G77" s="14">
        <v>23.2</v>
      </c>
      <c r="H77" s="14">
        <v>8.6</v>
      </c>
      <c r="I77" s="78">
        <f t="shared" si="0"/>
        <v>37.068965517241381</v>
      </c>
    </row>
    <row r="78" spans="1:9" ht="61.5" customHeight="1" x14ac:dyDescent="0.25">
      <c r="A78" s="56" t="s">
        <v>270</v>
      </c>
      <c r="B78" s="64"/>
      <c r="C78" s="58" t="s">
        <v>207</v>
      </c>
      <c r="D78" s="58" t="s">
        <v>208</v>
      </c>
      <c r="E78" s="58" t="s">
        <v>269</v>
      </c>
      <c r="F78" s="58" t="s">
        <v>197</v>
      </c>
      <c r="G78" s="57">
        <v>4.2</v>
      </c>
      <c r="H78" s="57"/>
      <c r="I78" s="78"/>
    </row>
    <row r="79" spans="1:9" ht="15.75" x14ac:dyDescent="0.25">
      <c r="A79" s="56" t="s">
        <v>14</v>
      </c>
      <c r="B79" s="64"/>
      <c r="C79" s="58" t="s">
        <v>207</v>
      </c>
      <c r="D79" s="58" t="s">
        <v>208</v>
      </c>
      <c r="E79" s="58" t="s">
        <v>269</v>
      </c>
      <c r="F79" s="58" t="s">
        <v>254</v>
      </c>
      <c r="G79" s="57">
        <v>4.2</v>
      </c>
      <c r="H79" s="57"/>
      <c r="I79" s="78"/>
    </row>
    <row r="80" spans="1:9" ht="65.25" customHeight="1" x14ac:dyDescent="0.25">
      <c r="A80" s="56" t="s">
        <v>271</v>
      </c>
      <c r="B80" s="64"/>
      <c r="C80" s="58" t="s">
        <v>207</v>
      </c>
      <c r="D80" s="58" t="s">
        <v>208</v>
      </c>
      <c r="E80" s="58" t="s">
        <v>261</v>
      </c>
      <c r="F80" s="58" t="s">
        <v>197</v>
      </c>
      <c r="G80" s="57">
        <v>56.3</v>
      </c>
      <c r="H80" s="57">
        <v>8.9</v>
      </c>
      <c r="I80" s="78">
        <f t="shared" si="0"/>
        <v>15.808170515097691</v>
      </c>
    </row>
    <row r="81" spans="1:9" ht="15.75" x14ac:dyDescent="0.25">
      <c r="A81" s="56" t="s">
        <v>14</v>
      </c>
      <c r="B81" s="64"/>
      <c r="C81" s="58" t="s">
        <v>207</v>
      </c>
      <c r="D81" s="58" t="s">
        <v>208</v>
      </c>
      <c r="E81" s="58" t="s">
        <v>261</v>
      </c>
      <c r="F81" s="58" t="s">
        <v>254</v>
      </c>
      <c r="G81" s="57">
        <v>56.3</v>
      </c>
      <c r="H81" s="57">
        <v>8.9</v>
      </c>
      <c r="I81" s="78">
        <f t="shared" si="0"/>
        <v>15.808170515097691</v>
      </c>
    </row>
    <row r="82" spans="1:9" ht="18.75" x14ac:dyDescent="0.25">
      <c r="A82" s="21" t="s">
        <v>40</v>
      </c>
      <c r="B82" s="12"/>
      <c r="C82" s="23">
        <v>10</v>
      </c>
      <c r="D82" s="23" t="s">
        <v>204</v>
      </c>
      <c r="E82" s="9" t="s">
        <v>12</v>
      </c>
      <c r="F82" s="23" t="s">
        <v>197</v>
      </c>
      <c r="G82" s="4">
        <f>G83+G90+G99</f>
        <v>1642.5</v>
      </c>
      <c r="H82" s="4">
        <f>H83+H90+H99</f>
        <v>128.80000000000001</v>
      </c>
      <c r="I82" s="79">
        <f t="shared" si="0"/>
        <v>7.8417047184170476</v>
      </c>
    </row>
    <row r="83" spans="1:9" ht="18.75" x14ac:dyDescent="0.25">
      <c r="A83" s="8" t="s">
        <v>41</v>
      </c>
      <c r="B83" s="12"/>
      <c r="C83" s="9">
        <v>10</v>
      </c>
      <c r="D83" s="9" t="s">
        <v>203</v>
      </c>
      <c r="E83" s="9" t="s">
        <v>12</v>
      </c>
      <c r="F83" s="9" t="s">
        <v>197</v>
      </c>
      <c r="G83" s="5">
        <f>G84+G86</f>
        <v>136.5</v>
      </c>
      <c r="H83" s="5">
        <f>H84+H86</f>
        <v>98.8</v>
      </c>
      <c r="I83" s="79">
        <f t="shared" si="0"/>
        <v>72.38095238095238</v>
      </c>
    </row>
    <row r="84" spans="1:9" ht="63" x14ac:dyDescent="0.25">
      <c r="A84" s="11" t="s">
        <v>42</v>
      </c>
      <c r="B84" s="12"/>
      <c r="C84" s="13">
        <v>10</v>
      </c>
      <c r="D84" s="13" t="s">
        <v>203</v>
      </c>
      <c r="E84" s="13">
        <v>5052003</v>
      </c>
      <c r="F84" s="13" t="s">
        <v>197</v>
      </c>
      <c r="G84" s="14">
        <v>40</v>
      </c>
      <c r="H84" s="14">
        <v>9.1999999999999993</v>
      </c>
      <c r="I84" s="78">
        <f t="shared" si="0"/>
        <v>23</v>
      </c>
    </row>
    <row r="85" spans="1:9" ht="31.5" x14ac:dyDescent="0.25">
      <c r="A85" s="11" t="s">
        <v>43</v>
      </c>
      <c r="B85" s="12"/>
      <c r="C85" s="13">
        <v>10</v>
      </c>
      <c r="D85" s="13" t="s">
        <v>203</v>
      </c>
      <c r="E85" s="13">
        <v>5052003</v>
      </c>
      <c r="F85" s="13">
        <v>300</v>
      </c>
      <c r="G85" s="14">
        <v>40</v>
      </c>
      <c r="H85" s="14">
        <v>9.1999999999999993</v>
      </c>
      <c r="I85" s="78">
        <f t="shared" si="0"/>
        <v>23</v>
      </c>
    </row>
    <row r="86" spans="1:9" ht="18.75" x14ac:dyDescent="0.25">
      <c r="A86" s="11" t="s">
        <v>44</v>
      </c>
      <c r="B86" s="12"/>
      <c r="C86" s="13">
        <v>10</v>
      </c>
      <c r="D86" s="13" t="s">
        <v>203</v>
      </c>
      <c r="E86" s="13">
        <v>7000000</v>
      </c>
      <c r="F86" s="13" t="s">
        <v>197</v>
      </c>
      <c r="G86" s="14">
        <f>G87</f>
        <v>96.5</v>
      </c>
      <c r="H86" s="14">
        <f>H87</f>
        <v>89.6</v>
      </c>
      <c r="I86" s="78">
        <f t="shared" si="0"/>
        <v>92.849740932642476</v>
      </c>
    </row>
    <row r="87" spans="1:9" ht="78.75" x14ac:dyDescent="0.25">
      <c r="A87" s="11" t="s">
        <v>45</v>
      </c>
      <c r="B87" s="12"/>
      <c r="C87" s="13">
        <v>10</v>
      </c>
      <c r="D87" s="13" t="s">
        <v>203</v>
      </c>
      <c r="E87" s="13">
        <v>7110000</v>
      </c>
      <c r="F87" s="13" t="s">
        <v>197</v>
      </c>
      <c r="G87" s="14">
        <f>G88+G89</f>
        <v>96.5</v>
      </c>
      <c r="H87" s="14">
        <f>H88+H89</f>
        <v>89.6</v>
      </c>
      <c r="I87" s="78">
        <f t="shared" si="0"/>
        <v>92.849740932642476</v>
      </c>
    </row>
    <row r="88" spans="1:9" ht="31.5" x14ac:dyDescent="0.25">
      <c r="A88" s="11" t="s">
        <v>43</v>
      </c>
      <c r="B88" s="12"/>
      <c r="C88" s="13">
        <v>10</v>
      </c>
      <c r="D88" s="13" t="s">
        <v>203</v>
      </c>
      <c r="E88" s="13">
        <v>7110000</v>
      </c>
      <c r="F88" s="13">
        <v>300</v>
      </c>
      <c r="G88" s="14">
        <v>28</v>
      </c>
      <c r="H88" s="14">
        <v>28.1</v>
      </c>
      <c r="I88" s="78">
        <f t="shared" si="0"/>
        <v>100.35714285714286</v>
      </c>
    </row>
    <row r="89" spans="1:9" ht="15.75" x14ac:dyDescent="0.25">
      <c r="A89" s="11" t="s">
        <v>14</v>
      </c>
      <c r="B89" s="6"/>
      <c r="C89" s="13">
        <v>10</v>
      </c>
      <c r="D89" s="13" t="s">
        <v>203</v>
      </c>
      <c r="E89" s="13">
        <v>7110000</v>
      </c>
      <c r="F89" s="13">
        <v>500</v>
      </c>
      <c r="G89" s="14">
        <v>68.5</v>
      </c>
      <c r="H89" s="14">
        <v>61.5</v>
      </c>
      <c r="I89" s="78">
        <f t="shared" si="0"/>
        <v>89.78102189781022</v>
      </c>
    </row>
    <row r="90" spans="1:9" ht="15.75" x14ac:dyDescent="0.25">
      <c r="A90" s="8" t="s">
        <v>46</v>
      </c>
      <c r="B90" s="6"/>
      <c r="C90" s="9">
        <v>10</v>
      </c>
      <c r="D90" s="9" t="s">
        <v>208</v>
      </c>
      <c r="E90" s="9" t="s">
        <v>12</v>
      </c>
      <c r="F90" s="9" t="s">
        <v>197</v>
      </c>
      <c r="G90" s="5">
        <f>G91+G93</f>
        <v>1476</v>
      </c>
      <c r="H90" s="5">
        <f>H91+H93</f>
        <v>0</v>
      </c>
      <c r="I90" s="79">
        <f t="shared" si="0"/>
        <v>0</v>
      </c>
    </row>
    <row r="91" spans="1:9" ht="220.5" x14ac:dyDescent="0.25">
      <c r="A91" s="11" t="s">
        <v>47</v>
      </c>
      <c r="B91" s="6"/>
      <c r="C91" s="13">
        <v>10</v>
      </c>
      <c r="D91" s="13" t="s">
        <v>208</v>
      </c>
      <c r="E91" s="13">
        <v>5207312</v>
      </c>
      <c r="F91" s="13" t="s">
        <v>197</v>
      </c>
      <c r="G91" s="14">
        <v>370.5</v>
      </c>
      <c r="H91" s="14"/>
      <c r="I91" s="78">
        <f t="shared" si="0"/>
        <v>0</v>
      </c>
    </row>
    <row r="92" spans="1:9" ht="31.5" x14ac:dyDescent="0.25">
      <c r="A92" s="11" t="s">
        <v>43</v>
      </c>
      <c r="B92" s="6"/>
      <c r="C92" s="13">
        <v>10</v>
      </c>
      <c r="D92" s="13" t="s">
        <v>208</v>
      </c>
      <c r="E92" s="13">
        <v>5207312</v>
      </c>
      <c r="F92" s="13">
        <v>300</v>
      </c>
      <c r="G92" s="14">
        <v>370.5</v>
      </c>
      <c r="H92" s="14"/>
      <c r="I92" s="10">
        <f t="shared" si="0"/>
        <v>0</v>
      </c>
    </row>
    <row r="93" spans="1:9" ht="15.75" x14ac:dyDescent="0.25">
      <c r="A93" s="11" t="s">
        <v>48</v>
      </c>
      <c r="B93" s="6"/>
      <c r="C93" s="13">
        <v>10</v>
      </c>
      <c r="D93" s="13" t="s">
        <v>208</v>
      </c>
      <c r="E93" s="13">
        <v>6000000</v>
      </c>
      <c r="F93" s="13" t="s">
        <v>197</v>
      </c>
      <c r="G93" s="14">
        <f>G94</f>
        <v>1105.5</v>
      </c>
      <c r="H93" s="14"/>
      <c r="I93" s="10">
        <f t="shared" si="0"/>
        <v>0</v>
      </c>
    </row>
    <row r="94" spans="1:9" ht="63" x14ac:dyDescent="0.25">
      <c r="A94" s="11" t="s">
        <v>49</v>
      </c>
      <c r="B94" s="6"/>
      <c r="C94" s="13">
        <v>10</v>
      </c>
      <c r="D94" s="13" t="s">
        <v>208</v>
      </c>
      <c r="E94" s="13">
        <v>6060000</v>
      </c>
      <c r="F94" s="13" t="s">
        <v>197</v>
      </c>
      <c r="G94" s="14">
        <f>G95+G97</f>
        <v>1105.5</v>
      </c>
      <c r="H94" s="14"/>
      <c r="I94" s="10">
        <f t="shared" si="0"/>
        <v>0</v>
      </c>
    </row>
    <row r="95" spans="1:9" ht="94.5" x14ac:dyDescent="0.25">
      <c r="A95" s="11" t="s">
        <v>50</v>
      </c>
      <c r="B95" s="6"/>
      <c r="C95" s="13">
        <v>10</v>
      </c>
      <c r="D95" s="13" t="s">
        <v>208</v>
      </c>
      <c r="E95" s="13">
        <v>6065082</v>
      </c>
      <c r="F95" s="13" t="s">
        <v>197</v>
      </c>
      <c r="G95" s="14">
        <v>618.1</v>
      </c>
      <c r="H95" s="14"/>
      <c r="I95" s="10">
        <f t="shared" si="0"/>
        <v>0</v>
      </c>
    </row>
    <row r="96" spans="1:9" ht="47.25" x14ac:dyDescent="0.25">
      <c r="A96" s="11" t="s">
        <v>51</v>
      </c>
      <c r="B96" s="6"/>
      <c r="C96" s="13">
        <v>10</v>
      </c>
      <c r="D96" s="13" t="s">
        <v>208</v>
      </c>
      <c r="E96" s="13">
        <v>6065082</v>
      </c>
      <c r="F96" s="13">
        <v>400</v>
      </c>
      <c r="G96" s="14">
        <v>618.1</v>
      </c>
      <c r="H96" s="14"/>
      <c r="I96" s="10">
        <f t="shared" si="0"/>
        <v>0</v>
      </c>
    </row>
    <row r="97" spans="1:9" ht="94.5" x14ac:dyDescent="0.25">
      <c r="A97" s="11" t="s">
        <v>52</v>
      </c>
      <c r="B97" s="6"/>
      <c r="C97" s="13">
        <v>10</v>
      </c>
      <c r="D97" s="13" t="s">
        <v>208</v>
      </c>
      <c r="E97" s="13">
        <v>6067315</v>
      </c>
      <c r="F97" s="13" t="s">
        <v>197</v>
      </c>
      <c r="G97" s="14">
        <v>487.4</v>
      </c>
      <c r="H97" s="14"/>
      <c r="I97" s="10">
        <f t="shared" si="0"/>
        <v>0</v>
      </c>
    </row>
    <row r="98" spans="1:9" ht="47.25" x14ac:dyDescent="0.25">
      <c r="A98" s="11" t="s">
        <v>51</v>
      </c>
      <c r="B98" s="6"/>
      <c r="C98" s="13">
        <v>10</v>
      </c>
      <c r="D98" s="13" t="s">
        <v>208</v>
      </c>
      <c r="E98" s="13">
        <v>6067315</v>
      </c>
      <c r="F98" s="13">
        <v>400</v>
      </c>
      <c r="G98" s="14">
        <v>487.7</v>
      </c>
      <c r="H98" s="14"/>
      <c r="I98" s="10">
        <f t="shared" si="0"/>
        <v>0</v>
      </c>
    </row>
    <row r="99" spans="1:9" ht="31.5" x14ac:dyDescent="0.25">
      <c r="A99" s="8" t="s">
        <v>53</v>
      </c>
      <c r="B99" s="6"/>
      <c r="C99" s="9">
        <v>10</v>
      </c>
      <c r="D99" s="9" t="s">
        <v>209</v>
      </c>
      <c r="E99" s="9" t="s">
        <v>12</v>
      </c>
      <c r="F99" s="9" t="s">
        <v>197</v>
      </c>
      <c r="G99" s="5">
        <f>G100</f>
        <v>30</v>
      </c>
      <c r="H99" s="5">
        <f>H100</f>
        <v>30</v>
      </c>
      <c r="I99" s="81">
        <f t="shared" si="0"/>
        <v>100</v>
      </c>
    </row>
    <row r="100" spans="1:9" ht="15.75" x14ac:dyDescent="0.25">
      <c r="A100" s="11" t="s">
        <v>44</v>
      </c>
      <c r="B100" s="6"/>
      <c r="C100" s="13">
        <v>10</v>
      </c>
      <c r="D100" s="13" t="s">
        <v>209</v>
      </c>
      <c r="E100" s="13">
        <v>7000000</v>
      </c>
      <c r="F100" s="13" t="s">
        <v>197</v>
      </c>
      <c r="G100" s="14">
        <f>G102+G103</f>
        <v>30</v>
      </c>
      <c r="H100" s="14">
        <f>H102+H103</f>
        <v>30</v>
      </c>
      <c r="I100" s="80">
        <f t="shared" si="0"/>
        <v>100</v>
      </c>
    </row>
    <row r="101" spans="1:9" ht="78.75" x14ac:dyDescent="0.25">
      <c r="A101" s="11" t="s">
        <v>54</v>
      </c>
      <c r="B101" s="6"/>
      <c r="C101" s="13">
        <v>10</v>
      </c>
      <c r="D101" s="13" t="s">
        <v>209</v>
      </c>
      <c r="E101" s="13">
        <v>7110000</v>
      </c>
      <c r="F101" s="13" t="s">
        <v>197</v>
      </c>
      <c r="G101" s="14">
        <f>G102+G103</f>
        <v>30</v>
      </c>
      <c r="H101" s="57">
        <f>H102+H103</f>
        <v>30</v>
      </c>
      <c r="I101" s="80">
        <f t="shared" si="0"/>
        <v>100</v>
      </c>
    </row>
    <row r="102" spans="1:9" ht="31.5" x14ac:dyDescent="0.25">
      <c r="A102" s="11" t="s">
        <v>22</v>
      </c>
      <c r="B102" s="6"/>
      <c r="C102" s="13">
        <v>10</v>
      </c>
      <c r="D102" s="13" t="s">
        <v>209</v>
      </c>
      <c r="E102" s="13">
        <v>7110000</v>
      </c>
      <c r="F102" s="13">
        <v>200</v>
      </c>
      <c r="G102" s="14">
        <v>2.7</v>
      </c>
      <c r="H102" s="14">
        <v>2.7</v>
      </c>
      <c r="I102" s="80">
        <f t="shared" si="0"/>
        <v>100</v>
      </c>
    </row>
    <row r="103" spans="1:9" ht="15.75" x14ac:dyDescent="0.25">
      <c r="A103" s="11" t="s">
        <v>14</v>
      </c>
      <c r="B103" s="6"/>
      <c r="C103" s="13">
        <v>10</v>
      </c>
      <c r="D103" s="13" t="s">
        <v>209</v>
      </c>
      <c r="E103" s="13">
        <v>7110000</v>
      </c>
      <c r="F103" s="13">
        <v>500</v>
      </c>
      <c r="G103" s="14">
        <v>27.3</v>
      </c>
      <c r="H103" s="14">
        <v>27.3</v>
      </c>
      <c r="I103" s="80">
        <f t="shared" si="0"/>
        <v>100</v>
      </c>
    </row>
    <row r="104" spans="1:9" ht="93.75" x14ac:dyDescent="0.25">
      <c r="A104" s="21" t="s">
        <v>55</v>
      </c>
      <c r="B104" s="6"/>
      <c r="C104" s="23">
        <v>14</v>
      </c>
      <c r="D104" s="23" t="s">
        <v>204</v>
      </c>
      <c r="E104" s="9" t="s">
        <v>12</v>
      </c>
      <c r="F104" s="23" t="s">
        <v>197</v>
      </c>
      <c r="G104" s="4">
        <f>G105+G111</f>
        <v>13048.1</v>
      </c>
      <c r="H104" s="4">
        <f>H105+H111</f>
        <v>5562.7</v>
      </c>
      <c r="I104" s="81">
        <f t="shared" ref="I104:I116" si="1">H104/G104*100</f>
        <v>42.632260635648102</v>
      </c>
    </row>
    <row r="105" spans="1:9" ht="15.75" x14ac:dyDescent="0.25">
      <c r="A105" s="8" t="s">
        <v>56</v>
      </c>
      <c r="B105" s="2"/>
      <c r="C105" s="9">
        <v>14</v>
      </c>
      <c r="D105" s="9" t="s">
        <v>195</v>
      </c>
      <c r="E105" s="9">
        <v>5170000</v>
      </c>
      <c r="F105" s="9" t="s">
        <v>197</v>
      </c>
      <c r="G105" s="5">
        <v>4229.1000000000004</v>
      </c>
      <c r="H105" s="5">
        <f>H109+H110</f>
        <v>2114.6</v>
      </c>
      <c r="I105" s="81">
        <f t="shared" si="1"/>
        <v>50.001182284646852</v>
      </c>
    </row>
    <row r="106" spans="1:9" ht="31.5" x14ac:dyDescent="0.25">
      <c r="A106" s="11" t="s">
        <v>57</v>
      </c>
      <c r="B106" s="6"/>
      <c r="C106" s="13">
        <v>14</v>
      </c>
      <c r="D106" s="13" t="s">
        <v>195</v>
      </c>
      <c r="E106" s="13">
        <v>5172004</v>
      </c>
      <c r="F106" s="13" t="s">
        <v>197</v>
      </c>
      <c r="G106" s="14">
        <v>4229.1000000000004</v>
      </c>
      <c r="H106" s="14">
        <v>2114.6</v>
      </c>
      <c r="I106" s="78">
        <f t="shared" si="1"/>
        <v>50.001182284646852</v>
      </c>
    </row>
    <row r="107" spans="1:9" ht="15.75" x14ac:dyDescent="0.25">
      <c r="A107" s="11" t="s">
        <v>58</v>
      </c>
      <c r="B107" s="6"/>
      <c r="C107" s="13">
        <v>14</v>
      </c>
      <c r="D107" s="13" t="s">
        <v>195</v>
      </c>
      <c r="E107" s="13">
        <v>5172004</v>
      </c>
      <c r="F107" s="13">
        <v>500</v>
      </c>
      <c r="G107" s="14">
        <v>4229.1000000000004</v>
      </c>
      <c r="H107" s="14">
        <v>2114.6</v>
      </c>
      <c r="I107" s="78">
        <f t="shared" si="1"/>
        <v>50.001182284646852</v>
      </c>
    </row>
    <row r="108" spans="1:9" ht="15.75" x14ac:dyDescent="0.25">
      <c r="A108" s="11" t="s">
        <v>31</v>
      </c>
      <c r="B108" s="6"/>
      <c r="C108" s="13"/>
      <c r="D108" s="13"/>
      <c r="E108" s="13"/>
      <c r="F108" s="13"/>
      <c r="G108" s="14"/>
      <c r="H108" s="14"/>
      <c r="I108" s="78"/>
    </row>
    <row r="109" spans="1:9" ht="173.25" x14ac:dyDescent="0.25">
      <c r="A109" s="11" t="s">
        <v>59</v>
      </c>
      <c r="B109" s="6"/>
      <c r="C109" s="13">
        <v>14</v>
      </c>
      <c r="D109" s="13" t="s">
        <v>195</v>
      </c>
      <c r="E109" s="13"/>
      <c r="F109" s="13"/>
      <c r="G109" s="14">
        <v>31.1</v>
      </c>
      <c r="H109" s="14">
        <v>15.6</v>
      </c>
      <c r="I109" s="78">
        <f t="shared" si="1"/>
        <v>50.160771704180064</v>
      </c>
    </row>
    <row r="110" spans="1:9" ht="110.25" x14ac:dyDescent="0.25">
      <c r="A110" s="11" t="s">
        <v>60</v>
      </c>
      <c r="B110" s="6"/>
      <c r="C110" s="24"/>
      <c r="D110" s="24"/>
      <c r="E110" s="24"/>
      <c r="F110" s="24"/>
      <c r="G110" s="14">
        <v>4198</v>
      </c>
      <c r="H110" s="14">
        <v>2099</v>
      </c>
      <c r="I110" s="78">
        <f t="shared" si="1"/>
        <v>50</v>
      </c>
    </row>
    <row r="111" spans="1:9" ht="31.5" x14ac:dyDescent="0.25">
      <c r="A111" s="8" t="s">
        <v>61</v>
      </c>
      <c r="B111" s="6"/>
      <c r="C111" s="9">
        <v>14</v>
      </c>
      <c r="D111" s="9" t="s">
        <v>203</v>
      </c>
      <c r="E111" s="9" t="s">
        <v>12</v>
      </c>
      <c r="F111" s="9" t="s">
        <v>197</v>
      </c>
      <c r="G111" s="5">
        <f>G112</f>
        <v>8819</v>
      </c>
      <c r="H111" s="5">
        <f>H112</f>
        <v>3448.1</v>
      </c>
      <c r="I111" s="79">
        <f t="shared" si="1"/>
        <v>39.098537249121215</v>
      </c>
    </row>
    <row r="112" spans="1:9" ht="31.5" x14ac:dyDescent="0.25">
      <c r="A112" s="11" t="s">
        <v>62</v>
      </c>
      <c r="B112" s="6"/>
      <c r="C112" s="13">
        <v>14</v>
      </c>
      <c r="D112" s="13" t="s">
        <v>203</v>
      </c>
      <c r="E112" s="13">
        <v>5200000</v>
      </c>
      <c r="F112" s="13" t="s">
        <v>197</v>
      </c>
      <c r="G112" s="14">
        <f>G113+G115</f>
        <v>8819</v>
      </c>
      <c r="H112" s="14">
        <f>H113+H115</f>
        <v>3448.1</v>
      </c>
      <c r="I112" s="78">
        <f t="shared" si="1"/>
        <v>39.098537249121215</v>
      </c>
    </row>
    <row r="113" spans="1:9" ht="63" x14ac:dyDescent="0.25">
      <c r="A113" s="11" t="s">
        <v>63</v>
      </c>
      <c r="B113" s="6"/>
      <c r="C113" s="13">
        <v>14</v>
      </c>
      <c r="D113" s="13" t="s">
        <v>203</v>
      </c>
      <c r="E113" s="13">
        <v>5202005</v>
      </c>
      <c r="F113" s="13" t="s">
        <v>197</v>
      </c>
      <c r="G113" s="14">
        <v>7270.4</v>
      </c>
      <c r="H113" s="14">
        <v>2814.6</v>
      </c>
      <c r="I113" s="78">
        <f t="shared" si="1"/>
        <v>38.713138204225352</v>
      </c>
    </row>
    <row r="114" spans="1:9" ht="15.75" x14ac:dyDescent="0.25">
      <c r="A114" s="11" t="s">
        <v>58</v>
      </c>
      <c r="B114" s="6"/>
      <c r="C114" s="13">
        <v>14</v>
      </c>
      <c r="D114" s="13" t="s">
        <v>203</v>
      </c>
      <c r="E114" s="13">
        <v>5202005</v>
      </c>
      <c r="F114" s="13">
        <v>500</v>
      </c>
      <c r="G114" s="14">
        <v>7270.4</v>
      </c>
      <c r="H114" s="14">
        <v>2814.6</v>
      </c>
      <c r="I114" s="78">
        <f t="shared" si="1"/>
        <v>38.713138204225352</v>
      </c>
    </row>
    <row r="115" spans="1:9" ht="78.75" x14ac:dyDescent="0.25">
      <c r="A115" s="11" t="s">
        <v>64</v>
      </c>
      <c r="B115" s="6"/>
      <c r="C115" s="13">
        <v>14</v>
      </c>
      <c r="D115" s="13" t="s">
        <v>203</v>
      </c>
      <c r="E115" s="13">
        <v>5207209</v>
      </c>
      <c r="F115" s="13" t="s">
        <v>197</v>
      </c>
      <c r="G115" s="14">
        <v>1548.6</v>
      </c>
      <c r="H115" s="14">
        <v>633.5</v>
      </c>
      <c r="I115" s="78">
        <f t="shared" si="1"/>
        <v>40.907916828102806</v>
      </c>
    </row>
    <row r="116" spans="1:9" ht="15.75" x14ac:dyDescent="0.25">
      <c r="A116" s="11" t="s">
        <v>58</v>
      </c>
      <c r="B116" s="6"/>
      <c r="C116" s="13">
        <v>14</v>
      </c>
      <c r="D116" s="13" t="s">
        <v>203</v>
      </c>
      <c r="E116" s="13">
        <v>5207209</v>
      </c>
      <c r="F116" s="13">
        <v>500</v>
      </c>
      <c r="G116" s="14">
        <v>1548.6</v>
      </c>
      <c r="H116" s="14">
        <v>633.5</v>
      </c>
      <c r="I116" s="78">
        <f t="shared" si="1"/>
        <v>40.907916828102806</v>
      </c>
    </row>
    <row r="117" spans="1:9" ht="75" x14ac:dyDescent="0.25">
      <c r="A117" s="21" t="s">
        <v>65</v>
      </c>
      <c r="B117" s="12" t="s">
        <v>189</v>
      </c>
      <c r="C117" s="23"/>
      <c r="D117" s="23"/>
      <c r="E117" s="23"/>
      <c r="F117" s="23"/>
      <c r="G117" s="4">
        <f>G118+G166+G179+G188+G198+G204+G208+G240+G272</f>
        <v>131639.4</v>
      </c>
      <c r="H117" s="4">
        <f>H118+H166+H179+H188+H198+H204+H208+H240+H272</f>
        <v>27210.400000000005</v>
      </c>
      <c r="I117" s="79">
        <f>H117/G117*100</f>
        <v>20.670407188121494</v>
      </c>
    </row>
    <row r="118" spans="1:9" ht="37.5" x14ac:dyDescent="0.25">
      <c r="A118" s="21" t="s">
        <v>11</v>
      </c>
      <c r="B118" s="12"/>
      <c r="C118" s="23" t="s">
        <v>195</v>
      </c>
      <c r="D118" s="23" t="s">
        <v>204</v>
      </c>
      <c r="E118" s="9" t="s">
        <v>12</v>
      </c>
      <c r="F118" s="23" t="s">
        <v>197</v>
      </c>
      <c r="G118" s="4">
        <f>G119+G123+G129+G142+G148+G152+G139</f>
        <v>25208.799999999999</v>
      </c>
      <c r="H118" s="4">
        <f>H119+H123+H129+H142+H148+H152+H139</f>
        <v>11878.300000000001</v>
      </c>
      <c r="I118" s="79">
        <f t="shared" ref="I118:I189" si="2">H118/G118*100</f>
        <v>47.11965662784425</v>
      </c>
    </row>
    <row r="119" spans="1:9" ht="63" x14ac:dyDescent="0.25">
      <c r="A119" s="8" t="s">
        <v>66</v>
      </c>
      <c r="B119" s="12"/>
      <c r="C119" s="9" t="s">
        <v>195</v>
      </c>
      <c r="D119" s="9" t="s">
        <v>202</v>
      </c>
      <c r="E119" s="9" t="s">
        <v>12</v>
      </c>
      <c r="F119" s="9" t="s">
        <v>197</v>
      </c>
      <c r="G119" s="5">
        <v>733.9</v>
      </c>
      <c r="H119" s="5">
        <v>360.6</v>
      </c>
      <c r="I119" s="82">
        <f t="shared" si="2"/>
        <v>49.134759504019627</v>
      </c>
    </row>
    <row r="120" spans="1:9" ht="47.25" x14ac:dyDescent="0.25">
      <c r="A120" s="11" t="s">
        <v>67</v>
      </c>
      <c r="B120" s="12"/>
      <c r="C120" s="13" t="s">
        <v>195</v>
      </c>
      <c r="D120" s="13" t="s">
        <v>202</v>
      </c>
      <c r="E120" s="13">
        <v>20000</v>
      </c>
      <c r="F120" s="13" t="s">
        <v>197</v>
      </c>
      <c r="G120" s="14">
        <v>733.9</v>
      </c>
      <c r="H120" s="14">
        <v>360.6</v>
      </c>
      <c r="I120" s="78">
        <f t="shared" si="2"/>
        <v>49.134759504019627</v>
      </c>
    </row>
    <row r="121" spans="1:9" ht="18.75" x14ac:dyDescent="0.25">
      <c r="A121" s="11" t="s">
        <v>68</v>
      </c>
      <c r="B121" s="12"/>
      <c r="C121" s="13" t="s">
        <v>195</v>
      </c>
      <c r="D121" s="13" t="s">
        <v>202</v>
      </c>
      <c r="E121" s="13">
        <v>20300</v>
      </c>
      <c r="F121" s="13" t="s">
        <v>197</v>
      </c>
      <c r="G121" s="14">
        <v>733.9</v>
      </c>
      <c r="H121" s="14">
        <v>360.6</v>
      </c>
      <c r="I121" s="78">
        <f t="shared" si="2"/>
        <v>49.134759504019627</v>
      </c>
    </row>
    <row r="122" spans="1:9" ht="63" x14ac:dyDescent="0.25">
      <c r="A122" s="11" t="s">
        <v>69</v>
      </c>
      <c r="B122" s="12"/>
      <c r="C122" s="13" t="s">
        <v>195</v>
      </c>
      <c r="D122" s="13" t="s">
        <v>202</v>
      </c>
      <c r="E122" s="13">
        <v>20300</v>
      </c>
      <c r="F122" s="13">
        <v>100</v>
      </c>
      <c r="G122" s="14">
        <v>733.9</v>
      </c>
      <c r="H122" s="14">
        <v>360.6</v>
      </c>
      <c r="I122" s="78">
        <f t="shared" si="2"/>
        <v>49.134759504019627</v>
      </c>
    </row>
    <row r="123" spans="1:9" ht="78.75" x14ac:dyDescent="0.25">
      <c r="A123" s="8" t="s">
        <v>70</v>
      </c>
      <c r="B123" s="12"/>
      <c r="C123" s="9" t="s">
        <v>195</v>
      </c>
      <c r="D123" s="9" t="s">
        <v>203</v>
      </c>
      <c r="E123" s="9" t="s">
        <v>12</v>
      </c>
      <c r="F123" s="9" t="s">
        <v>197</v>
      </c>
      <c r="G123" s="5">
        <f>G125</f>
        <v>655.90000000000009</v>
      </c>
      <c r="H123" s="5">
        <f>H125</f>
        <v>260</v>
      </c>
      <c r="I123" s="83">
        <f t="shared" si="2"/>
        <v>39.640189053209326</v>
      </c>
    </row>
    <row r="124" spans="1:9" ht="47.25" x14ac:dyDescent="0.25">
      <c r="A124" s="11" t="s">
        <v>18</v>
      </c>
      <c r="B124" s="12"/>
      <c r="C124" s="13" t="s">
        <v>195</v>
      </c>
      <c r="D124" s="13" t="s">
        <v>203</v>
      </c>
      <c r="E124" s="13">
        <v>20000</v>
      </c>
      <c r="F124" s="13" t="s">
        <v>197</v>
      </c>
      <c r="G124" s="14">
        <f>G125</f>
        <v>655.90000000000009</v>
      </c>
      <c r="H124" s="14">
        <f>H125</f>
        <v>260</v>
      </c>
      <c r="I124" s="78">
        <f t="shared" si="2"/>
        <v>39.640189053209326</v>
      </c>
    </row>
    <row r="125" spans="1:9" ht="31.5" x14ac:dyDescent="0.25">
      <c r="A125" s="11" t="s">
        <v>71</v>
      </c>
      <c r="B125" s="12"/>
      <c r="C125" s="13" t="s">
        <v>195</v>
      </c>
      <c r="D125" s="13" t="s">
        <v>203</v>
      </c>
      <c r="E125" s="13">
        <v>20019</v>
      </c>
      <c r="F125" s="13" t="s">
        <v>197</v>
      </c>
      <c r="G125" s="14">
        <f>G126+G127+G128</f>
        <v>655.90000000000009</v>
      </c>
      <c r="H125" s="14">
        <f>H126+H127+H128</f>
        <v>260</v>
      </c>
      <c r="I125" s="78">
        <f t="shared" si="2"/>
        <v>39.640189053209326</v>
      </c>
    </row>
    <row r="126" spans="1:9" ht="63" x14ac:dyDescent="0.25">
      <c r="A126" s="11" t="s">
        <v>69</v>
      </c>
      <c r="B126" s="12"/>
      <c r="C126" s="13" t="s">
        <v>195</v>
      </c>
      <c r="D126" s="13" t="s">
        <v>203</v>
      </c>
      <c r="E126" s="13">
        <v>20019</v>
      </c>
      <c r="F126" s="13">
        <v>100</v>
      </c>
      <c r="G126" s="14">
        <v>548.70000000000005</v>
      </c>
      <c r="H126" s="14">
        <v>237.1</v>
      </c>
      <c r="I126" s="78">
        <f t="shared" si="2"/>
        <v>43.211226535447416</v>
      </c>
    </row>
    <row r="127" spans="1:9" ht="31.5" x14ac:dyDescent="0.25">
      <c r="A127" s="11" t="s">
        <v>72</v>
      </c>
      <c r="B127" s="12"/>
      <c r="C127" s="13" t="s">
        <v>195</v>
      </c>
      <c r="D127" s="13" t="s">
        <v>203</v>
      </c>
      <c r="E127" s="13">
        <v>20019</v>
      </c>
      <c r="F127" s="13">
        <v>200</v>
      </c>
      <c r="G127" s="14">
        <v>106.1</v>
      </c>
      <c r="H127" s="14">
        <v>22.4</v>
      </c>
      <c r="I127" s="78">
        <f t="shared" si="2"/>
        <v>21.112158341187559</v>
      </c>
    </row>
    <row r="128" spans="1:9" ht="18.75" x14ac:dyDescent="0.25">
      <c r="A128" s="11" t="s">
        <v>23</v>
      </c>
      <c r="B128" s="12"/>
      <c r="C128" s="13" t="s">
        <v>195</v>
      </c>
      <c r="D128" s="13" t="s">
        <v>203</v>
      </c>
      <c r="E128" s="13">
        <v>20019</v>
      </c>
      <c r="F128" s="13">
        <v>800</v>
      </c>
      <c r="G128" s="14">
        <v>1.1000000000000001</v>
      </c>
      <c r="H128" s="14">
        <v>0.5</v>
      </c>
      <c r="I128" s="78">
        <f t="shared" si="2"/>
        <v>45.454545454545453</v>
      </c>
    </row>
    <row r="129" spans="1:9" ht="94.5" x14ac:dyDescent="0.25">
      <c r="A129" s="8" t="s">
        <v>13</v>
      </c>
      <c r="B129" s="12"/>
      <c r="C129" s="9" t="s">
        <v>195</v>
      </c>
      <c r="D129" s="9" t="s">
        <v>208</v>
      </c>
      <c r="E129" s="9" t="s">
        <v>73</v>
      </c>
      <c r="F129" s="9" t="s">
        <v>197</v>
      </c>
      <c r="G129" s="5">
        <f>G130+G137</f>
        <v>20720.599999999999</v>
      </c>
      <c r="H129" s="72">
        <f>H130+H137</f>
        <v>10037.6</v>
      </c>
      <c r="I129" s="81">
        <f t="shared" si="2"/>
        <v>48.442612665656405</v>
      </c>
    </row>
    <row r="130" spans="1:9" ht="47.25" x14ac:dyDescent="0.25">
      <c r="A130" s="11" t="s">
        <v>18</v>
      </c>
      <c r="B130" s="12"/>
      <c r="C130" s="13" t="s">
        <v>195</v>
      </c>
      <c r="D130" s="13" t="s">
        <v>208</v>
      </c>
      <c r="E130" s="13" t="s">
        <v>198</v>
      </c>
      <c r="F130" s="13" t="s">
        <v>197</v>
      </c>
      <c r="G130" s="14">
        <f>G131+G135</f>
        <v>18999.599999999999</v>
      </c>
      <c r="H130" s="14">
        <f>H131+H135</f>
        <v>8316.6</v>
      </c>
      <c r="I130" s="80">
        <f t="shared" si="2"/>
        <v>43.772500473694187</v>
      </c>
    </row>
    <row r="131" spans="1:9" ht="31.5" x14ac:dyDescent="0.25">
      <c r="A131" s="11" t="s">
        <v>20</v>
      </c>
      <c r="B131" s="12"/>
      <c r="C131" s="13" t="s">
        <v>195</v>
      </c>
      <c r="D131" s="13" t="s">
        <v>208</v>
      </c>
      <c r="E131" s="13" t="s">
        <v>199</v>
      </c>
      <c r="F131" s="13" t="s">
        <v>197</v>
      </c>
      <c r="G131" s="14">
        <f>G132+G133+G134</f>
        <v>17474</v>
      </c>
      <c r="H131" s="14">
        <f>H132+H133+H134</f>
        <v>7507.5</v>
      </c>
      <c r="I131" s="80">
        <f t="shared" si="2"/>
        <v>42.963831978940142</v>
      </c>
    </row>
    <row r="132" spans="1:9" ht="63" x14ac:dyDescent="0.25">
      <c r="A132" s="11" t="s">
        <v>69</v>
      </c>
      <c r="B132" s="12"/>
      <c r="C132" s="13" t="s">
        <v>195</v>
      </c>
      <c r="D132" s="13" t="s">
        <v>208</v>
      </c>
      <c r="E132" s="13" t="s">
        <v>199</v>
      </c>
      <c r="F132" s="13">
        <v>100</v>
      </c>
      <c r="G132" s="14">
        <v>12145.8</v>
      </c>
      <c r="H132" s="14">
        <v>5965.4</v>
      </c>
      <c r="I132" s="80">
        <f t="shared" si="2"/>
        <v>49.114920384001053</v>
      </c>
    </row>
    <row r="133" spans="1:9" ht="31.5" x14ac:dyDescent="0.25">
      <c r="A133" s="11" t="s">
        <v>72</v>
      </c>
      <c r="B133" s="12"/>
      <c r="C133" s="13" t="s">
        <v>195</v>
      </c>
      <c r="D133" s="13" t="s">
        <v>208</v>
      </c>
      <c r="E133" s="13" t="s">
        <v>199</v>
      </c>
      <c r="F133" s="13">
        <v>200</v>
      </c>
      <c r="G133" s="14">
        <v>5266.2</v>
      </c>
      <c r="H133" s="14">
        <v>1511.5</v>
      </c>
      <c r="I133" s="80">
        <f t="shared" si="2"/>
        <v>28.701910295848997</v>
      </c>
    </row>
    <row r="134" spans="1:9" ht="18.75" x14ac:dyDescent="0.25">
      <c r="A134" s="11" t="s">
        <v>23</v>
      </c>
      <c r="B134" s="12"/>
      <c r="C134" s="13" t="s">
        <v>195</v>
      </c>
      <c r="D134" s="13" t="s">
        <v>208</v>
      </c>
      <c r="E134" s="13" t="s">
        <v>199</v>
      </c>
      <c r="F134" s="13">
        <v>800</v>
      </c>
      <c r="G134" s="14">
        <v>62</v>
      </c>
      <c r="H134" s="14">
        <v>30.6</v>
      </c>
      <c r="I134" s="80">
        <f t="shared" si="2"/>
        <v>49.354838709677423</v>
      </c>
    </row>
    <row r="135" spans="1:9" ht="18.75" x14ac:dyDescent="0.25">
      <c r="A135" s="11" t="s">
        <v>74</v>
      </c>
      <c r="B135" s="12"/>
      <c r="C135" s="13" t="s">
        <v>195</v>
      </c>
      <c r="D135" s="13" t="s">
        <v>208</v>
      </c>
      <c r="E135" s="13" t="s">
        <v>210</v>
      </c>
      <c r="F135" s="13" t="s">
        <v>197</v>
      </c>
      <c r="G135" s="14">
        <v>1525.6</v>
      </c>
      <c r="H135" s="14">
        <v>809.1</v>
      </c>
      <c r="I135" s="80">
        <f t="shared" si="2"/>
        <v>53.034871525957008</v>
      </c>
    </row>
    <row r="136" spans="1:9" ht="63" x14ac:dyDescent="0.25">
      <c r="A136" s="11" t="s">
        <v>69</v>
      </c>
      <c r="B136" s="12"/>
      <c r="C136" s="13" t="s">
        <v>195</v>
      </c>
      <c r="D136" s="13" t="s">
        <v>208</v>
      </c>
      <c r="E136" s="13" t="s">
        <v>210</v>
      </c>
      <c r="F136" s="13">
        <v>100</v>
      </c>
      <c r="G136" s="14">
        <v>1525.6</v>
      </c>
      <c r="H136" s="14">
        <v>809.1</v>
      </c>
      <c r="I136" s="78">
        <f t="shared" si="2"/>
        <v>53.034871525957008</v>
      </c>
    </row>
    <row r="137" spans="1:9" ht="78.75" x14ac:dyDescent="0.25">
      <c r="A137" s="67" t="s">
        <v>80</v>
      </c>
      <c r="B137" s="68"/>
      <c r="C137" s="66" t="s">
        <v>195</v>
      </c>
      <c r="D137" s="66" t="s">
        <v>208</v>
      </c>
      <c r="E137" s="66" t="s">
        <v>249</v>
      </c>
      <c r="F137" s="66" t="s">
        <v>197</v>
      </c>
      <c r="G137" s="69">
        <v>1721</v>
      </c>
      <c r="H137" s="69">
        <v>1721</v>
      </c>
      <c r="I137" s="78">
        <v>100</v>
      </c>
    </row>
    <row r="138" spans="1:9" ht="63" x14ac:dyDescent="0.25">
      <c r="A138" s="67" t="s">
        <v>21</v>
      </c>
      <c r="B138" s="68"/>
      <c r="C138" s="66" t="s">
        <v>195</v>
      </c>
      <c r="D138" s="66" t="s">
        <v>208</v>
      </c>
      <c r="E138" s="66" t="s">
        <v>249</v>
      </c>
      <c r="F138" s="66" t="s">
        <v>250</v>
      </c>
      <c r="G138" s="69">
        <v>1721</v>
      </c>
      <c r="H138" s="69">
        <v>1721</v>
      </c>
      <c r="I138" s="78">
        <v>100</v>
      </c>
    </row>
    <row r="139" spans="1:9" ht="18.75" x14ac:dyDescent="0.25">
      <c r="A139" s="70" t="s">
        <v>313</v>
      </c>
      <c r="B139" s="65"/>
      <c r="C139" s="71" t="s">
        <v>195</v>
      </c>
      <c r="D139" s="71" t="s">
        <v>216</v>
      </c>
      <c r="E139" s="71" t="s">
        <v>12</v>
      </c>
      <c r="F139" s="71" t="s">
        <v>197</v>
      </c>
      <c r="G139" s="72">
        <v>3.4</v>
      </c>
      <c r="H139" s="72"/>
      <c r="I139" s="55"/>
    </row>
    <row r="140" spans="1:9" ht="141" customHeight="1" x14ac:dyDescent="0.25">
      <c r="A140" s="67" t="s">
        <v>314</v>
      </c>
      <c r="B140" s="65"/>
      <c r="C140" s="66" t="s">
        <v>195</v>
      </c>
      <c r="D140" s="66" t="s">
        <v>216</v>
      </c>
      <c r="E140" s="66" t="s">
        <v>315</v>
      </c>
      <c r="F140" s="66" t="s">
        <v>197</v>
      </c>
      <c r="G140" s="69">
        <v>3.4</v>
      </c>
      <c r="H140" s="69"/>
      <c r="I140" s="10"/>
    </row>
    <row r="141" spans="1:9" ht="31.5" x14ac:dyDescent="0.25">
      <c r="A141" s="67" t="s">
        <v>22</v>
      </c>
      <c r="B141" s="65"/>
      <c r="C141" s="66" t="s">
        <v>195</v>
      </c>
      <c r="D141" s="66" t="s">
        <v>216</v>
      </c>
      <c r="E141" s="66" t="s">
        <v>312</v>
      </c>
      <c r="F141" s="66" t="s">
        <v>211</v>
      </c>
      <c r="G141" s="69">
        <v>3.4</v>
      </c>
      <c r="H141" s="69"/>
      <c r="I141" s="10"/>
    </row>
    <row r="142" spans="1:9" ht="78.75" x14ac:dyDescent="0.25">
      <c r="A142" s="8" t="s">
        <v>17</v>
      </c>
      <c r="B142" s="12"/>
      <c r="C142" s="9" t="s">
        <v>195</v>
      </c>
      <c r="D142" s="9" t="s">
        <v>209</v>
      </c>
      <c r="E142" s="9" t="s">
        <v>12</v>
      </c>
      <c r="F142" s="9" t="s">
        <v>197</v>
      </c>
      <c r="G142" s="5">
        <f>G143</f>
        <v>621.20000000000005</v>
      </c>
      <c r="H142" s="5">
        <f>H143</f>
        <v>287</v>
      </c>
      <c r="I142" s="81">
        <f t="shared" si="2"/>
        <v>46.2009014810045</v>
      </c>
    </row>
    <row r="143" spans="1:9" ht="47.25" x14ac:dyDescent="0.25">
      <c r="A143" s="11" t="s">
        <v>18</v>
      </c>
      <c r="B143" s="6"/>
      <c r="C143" s="13" t="s">
        <v>195</v>
      </c>
      <c r="D143" s="13" t="s">
        <v>209</v>
      </c>
      <c r="E143" s="13" t="s">
        <v>198</v>
      </c>
      <c r="F143" s="13" t="s">
        <v>197</v>
      </c>
      <c r="G143" s="14">
        <f>G144+G146</f>
        <v>621.20000000000005</v>
      </c>
      <c r="H143" s="14">
        <f>H144+H146</f>
        <v>287</v>
      </c>
      <c r="I143" s="80">
        <f t="shared" si="2"/>
        <v>46.2009014810045</v>
      </c>
    </row>
    <row r="144" spans="1:9" ht="31.5" x14ac:dyDescent="0.25">
      <c r="A144" s="11" t="s">
        <v>20</v>
      </c>
      <c r="B144" s="6"/>
      <c r="C144" s="13" t="s">
        <v>195</v>
      </c>
      <c r="D144" s="13" t="s">
        <v>209</v>
      </c>
      <c r="E144" s="13" t="s">
        <v>199</v>
      </c>
      <c r="F144" s="13" t="s">
        <v>197</v>
      </c>
      <c r="G144" s="14">
        <v>15.1</v>
      </c>
      <c r="H144" s="14">
        <v>4.4000000000000004</v>
      </c>
      <c r="I144" s="80">
        <f t="shared" si="2"/>
        <v>29.139072847682122</v>
      </c>
    </row>
    <row r="145" spans="1:9" ht="31.5" x14ac:dyDescent="0.25">
      <c r="A145" s="11" t="s">
        <v>22</v>
      </c>
      <c r="B145" s="6"/>
      <c r="C145" s="13" t="s">
        <v>195</v>
      </c>
      <c r="D145" s="13" t="s">
        <v>209</v>
      </c>
      <c r="E145" s="13" t="s">
        <v>199</v>
      </c>
      <c r="F145" s="13" t="s">
        <v>211</v>
      </c>
      <c r="G145" s="14">
        <v>15.1</v>
      </c>
      <c r="H145" s="14">
        <v>4.4000000000000004</v>
      </c>
      <c r="I145" s="80">
        <f t="shared" si="2"/>
        <v>29.139072847682122</v>
      </c>
    </row>
    <row r="146" spans="1:9" ht="47.25" x14ac:dyDescent="0.25">
      <c r="A146" s="11" t="s">
        <v>75</v>
      </c>
      <c r="B146" s="6"/>
      <c r="C146" s="13" t="s">
        <v>195</v>
      </c>
      <c r="D146" s="13" t="s">
        <v>209</v>
      </c>
      <c r="E146" s="13" t="s">
        <v>238</v>
      </c>
      <c r="F146" s="13" t="s">
        <v>197</v>
      </c>
      <c r="G146" s="14">
        <v>606.1</v>
      </c>
      <c r="H146" s="14">
        <v>282.60000000000002</v>
      </c>
      <c r="I146" s="80">
        <f t="shared" si="2"/>
        <v>46.625969311994723</v>
      </c>
    </row>
    <row r="147" spans="1:9" ht="63" x14ac:dyDescent="0.25">
      <c r="A147" s="11" t="s">
        <v>76</v>
      </c>
      <c r="B147" s="6"/>
      <c r="C147" s="13" t="s">
        <v>195</v>
      </c>
      <c r="D147" s="13" t="s">
        <v>209</v>
      </c>
      <c r="E147" s="13" t="s">
        <v>238</v>
      </c>
      <c r="F147" s="13">
        <v>100</v>
      </c>
      <c r="G147" s="14">
        <v>606.1</v>
      </c>
      <c r="H147" s="14">
        <v>282.60000000000002</v>
      </c>
      <c r="I147" s="80">
        <f t="shared" si="2"/>
        <v>46.625969311994723</v>
      </c>
    </row>
    <row r="148" spans="1:9" ht="18.75" x14ac:dyDescent="0.25">
      <c r="A148" s="8" t="s">
        <v>77</v>
      </c>
      <c r="B148" s="12"/>
      <c r="C148" s="9" t="s">
        <v>195</v>
      </c>
      <c r="D148" s="9">
        <v>11</v>
      </c>
      <c r="E148" s="9" t="s">
        <v>12</v>
      </c>
      <c r="F148" s="9" t="s">
        <v>197</v>
      </c>
      <c r="G148" s="5">
        <v>100</v>
      </c>
      <c r="H148" s="5"/>
      <c r="I148" s="81">
        <f t="shared" si="2"/>
        <v>0</v>
      </c>
    </row>
    <row r="149" spans="1:9" ht="18.75" x14ac:dyDescent="0.25">
      <c r="A149" s="11" t="s">
        <v>77</v>
      </c>
      <c r="B149" s="12"/>
      <c r="C149" s="13" t="s">
        <v>195</v>
      </c>
      <c r="D149" s="13">
        <v>11</v>
      </c>
      <c r="E149" s="13" t="s">
        <v>212</v>
      </c>
      <c r="F149" s="13" t="s">
        <v>197</v>
      </c>
      <c r="G149" s="14">
        <v>100</v>
      </c>
      <c r="H149" s="14"/>
      <c r="I149" s="80">
        <f t="shared" si="2"/>
        <v>0</v>
      </c>
    </row>
    <row r="150" spans="1:9" ht="47.25" x14ac:dyDescent="0.25">
      <c r="A150" s="11" t="s">
        <v>78</v>
      </c>
      <c r="B150" s="12"/>
      <c r="C150" s="13" t="s">
        <v>195</v>
      </c>
      <c r="D150" s="13">
        <v>11</v>
      </c>
      <c r="E150" s="13" t="s">
        <v>213</v>
      </c>
      <c r="F150" s="13" t="s">
        <v>197</v>
      </c>
      <c r="G150" s="14">
        <v>100</v>
      </c>
      <c r="H150" s="14"/>
      <c r="I150" s="80">
        <f t="shared" si="2"/>
        <v>0</v>
      </c>
    </row>
    <row r="151" spans="1:9" ht="18.75" x14ac:dyDescent="0.25">
      <c r="A151" s="11" t="s">
        <v>23</v>
      </c>
      <c r="B151" s="12"/>
      <c r="C151" s="13" t="s">
        <v>195</v>
      </c>
      <c r="D151" s="13">
        <v>11</v>
      </c>
      <c r="E151" s="13" t="s">
        <v>213</v>
      </c>
      <c r="F151" s="13">
        <v>800</v>
      </c>
      <c r="G151" s="14">
        <v>100</v>
      </c>
      <c r="H151" s="14"/>
      <c r="I151" s="80">
        <f t="shared" si="2"/>
        <v>0</v>
      </c>
    </row>
    <row r="152" spans="1:9" ht="31.5" x14ac:dyDescent="0.25">
      <c r="A152" s="8" t="s">
        <v>24</v>
      </c>
      <c r="B152" s="12"/>
      <c r="C152" s="9" t="s">
        <v>195</v>
      </c>
      <c r="D152" s="9">
        <v>13</v>
      </c>
      <c r="E152" s="9" t="s">
        <v>12</v>
      </c>
      <c r="F152" s="9" t="s">
        <v>197</v>
      </c>
      <c r="G152" s="5">
        <f>G153+G155+G159+G161</f>
        <v>2373.8000000000002</v>
      </c>
      <c r="H152" s="5">
        <f>H153+H155+H159+H161</f>
        <v>933.1</v>
      </c>
      <c r="I152" s="81">
        <f t="shared" si="2"/>
        <v>39.308282079366414</v>
      </c>
    </row>
    <row r="153" spans="1:9" ht="31.5" x14ac:dyDescent="0.25">
      <c r="A153" s="11" t="s">
        <v>79</v>
      </c>
      <c r="B153" s="12"/>
      <c r="C153" s="13" t="s">
        <v>195</v>
      </c>
      <c r="D153" s="13">
        <v>13</v>
      </c>
      <c r="E153" s="13" t="s">
        <v>214</v>
      </c>
      <c r="F153" s="13" t="s">
        <v>197</v>
      </c>
      <c r="G153" s="14">
        <v>40.700000000000003</v>
      </c>
      <c r="H153" s="14">
        <v>22.1</v>
      </c>
      <c r="I153" s="80">
        <f t="shared" si="2"/>
        <v>54.299754299754298</v>
      </c>
    </row>
    <row r="154" spans="1:9" ht="31.5" x14ac:dyDescent="0.25">
      <c r="A154" s="11" t="s">
        <v>22</v>
      </c>
      <c r="B154" s="12"/>
      <c r="C154" s="13" t="s">
        <v>195</v>
      </c>
      <c r="D154" s="13">
        <v>13</v>
      </c>
      <c r="E154" s="13" t="s">
        <v>214</v>
      </c>
      <c r="F154" s="13">
        <v>200</v>
      </c>
      <c r="G154" s="14">
        <v>40.700000000000003</v>
      </c>
      <c r="H154" s="14">
        <v>22.1</v>
      </c>
      <c r="I154" s="80">
        <f t="shared" si="2"/>
        <v>54.299754299754298</v>
      </c>
    </row>
    <row r="155" spans="1:9" ht="31.5" x14ac:dyDescent="0.25">
      <c r="A155" s="11" t="s">
        <v>25</v>
      </c>
      <c r="B155" s="12"/>
      <c r="C155" s="13" t="s">
        <v>195</v>
      </c>
      <c r="D155" s="13">
        <v>13</v>
      </c>
      <c r="E155" s="13" t="s">
        <v>200</v>
      </c>
      <c r="F155" s="13" t="s">
        <v>197</v>
      </c>
      <c r="G155" s="14">
        <v>705</v>
      </c>
      <c r="H155" s="14">
        <v>100</v>
      </c>
      <c r="I155" s="78">
        <f t="shared" si="2"/>
        <v>14.184397163120568</v>
      </c>
    </row>
    <row r="156" spans="1:9" ht="31.5" x14ac:dyDescent="0.25">
      <c r="A156" s="11" t="s">
        <v>26</v>
      </c>
      <c r="B156" s="12"/>
      <c r="C156" s="13" t="s">
        <v>195</v>
      </c>
      <c r="D156" s="13">
        <v>13</v>
      </c>
      <c r="E156" s="13" t="s">
        <v>201</v>
      </c>
      <c r="F156" s="13" t="s">
        <v>197</v>
      </c>
      <c r="G156" s="14">
        <f>G157+G158</f>
        <v>705</v>
      </c>
      <c r="H156" s="14">
        <v>100</v>
      </c>
      <c r="I156" s="78">
        <f t="shared" si="2"/>
        <v>14.184397163120568</v>
      </c>
    </row>
    <row r="157" spans="1:9" ht="31.5" x14ac:dyDescent="0.25">
      <c r="A157" s="11" t="s">
        <v>22</v>
      </c>
      <c r="B157" s="12"/>
      <c r="C157" s="13" t="s">
        <v>195</v>
      </c>
      <c r="D157" s="13">
        <v>13</v>
      </c>
      <c r="E157" s="13" t="s">
        <v>201</v>
      </c>
      <c r="F157" s="13">
        <v>200</v>
      </c>
      <c r="G157" s="14">
        <v>685</v>
      </c>
      <c r="H157" s="14">
        <v>100</v>
      </c>
      <c r="I157" s="78">
        <f t="shared" si="2"/>
        <v>14.5985401459854</v>
      </c>
    </row>
    <row r="158" spans="1:9" ht="18.75" x14ac:dyDescent="0.25">
      <c r="A158" s="67" t="s">
        <v>23</v>
      </c>
      <c r="B158" s="65"/>
      <c r="C158" s="66" t="s">
        <v>195</v>
      </c>
      <c r="D158" s="66">
        <v>13</v>
      </c>
      <c r="E158" s="66" t="s">
        <v>201</v>
      </c>
      <c r="F158" s="66" t="s">
        <v>245</v>
      </c>
      <c r="G158" s="69">
        <v>20</v>
      </c>
      <c r="H158" s="69"/>
      <c r="I158" s="78"/>
    </row>
    <row r="159" spans="1:9" ht="78.75" x14ac:dyDescent="0.25">
      <c r="A159" s="11" t="s">
        <v>80</v>
      </c>
      <c r="B159" s="12"/>
      <c r="C159" s="13" t="s">
        <v>195</v>
      </c>
      <c r="D159" s="13">
        <v>13</v>
      </c>
      <c r="E159" s="13">
        <v>5207209</v>
      </c>
      <c r="F159" s="13" t="s">
        <v>197</v>
      </c>
      <c r="G159" s="14">
        <v>1466.3</v>
      </c>
      <c r="H159" s="14">
        <v>778.7</v>
      </c>
      <c r="I159" s="78">
        <f t="shared" si="2"/>
        <v>53.106458432790014</v>
      </c>
    </row>
    <row r="160" spans="1:9" ht="63" x14ac:dyDescent="0.25">
      <c r="A160" s="11" t="s">
        <v>21</v>
      </c>
      <c r="B160" s="12"/>
      <c r="C160" s="13" t="s">
        <v>195</v>
      </c>
      <c r="D160" s="13">
        <v>13</v>
      </c>
      <c r="E160" s="13">
        <v>5207209</v>
      </c>
      <c r="F160" s="13">
        <v>100</v>
      </c>
      <c r="G160" s="14">
        <v>1466.3</v>
      </c>
      <c r="H160" s="14">
        <v>778.7</v>
      </c>
      <c r="I160" s="78">
        <f t="shared" si="2"/>
        <v>53.106458432790014</v>
      </c>
    </row>
    <row r="161" spans="1:9" ht="18.75" x14ac:dyDescent="0.25">
      <c r="A161" s="11" t="s">
        <v>35</v>
      </c>
      <c r="B161" s="12"/>
      <c r="C161" s="13" t="s">
        <v>195</v>
      </c>
      <c r="D161" s="13">
        <v>13</v>
      </c>
      <c r="E161" s="13">
        <v>7000000</v>
      </c>
      <c r="F161" s="13" t="s">
        <v>197</v>
      </c>
      <c r="G161" s="14">
        <f>G162+G164</f>
        <v>161.80000000000001</v>
      </c>
      <c r="H161" s="69">
        <f>H162+H164</f>
        <v>32.299999999999997</v>
      </c>
      <c r="I161" s="78">
        <f t="shared" si="2"/>
        <v>19.962917181705805</v>
      </c>
    </row>
    <row r="162" spans="1:9" ht="84.75" customHeight="1" x14ac:dyDescent="0.25">
      <c r="A162" s="67" t="s">
        <v>317</v>
      </c>
      <c r="B162" s="65"/>
      <c r="C162" s="66" t="s">
        <v>195</v>
      </c>
      <c r="D162" s="66" t="s">
        <v>226</v>
      </c>
      <c r="E162" s="66" t="s">
        <v>316</v>
      </c>
      <c r="F162" s="66" t="s">
        <v>197</v>
      </c>
      <c r="G162" s="69">
        <v>35.200000000000003</v>
      </c>
      <c r="H162" s="69">
        <v>14.7</v>
      </c>
      <c r="I162" s="78">
        <f t="shared" si="2"/>
        <v>41.761363636363633</v>
      </c>
    </row>
    <row r="163" spans="1:9" ht="31.5" x14ac:dyDescent="0.25">
      <c r="A163" s="67" t="s">
        <v>22</v>
      </c>
      <c r="B163" s="65"/>
      <c r="C163" s="66" t="s">
        <v>195</v>
      </c>
      <c r="D163" s="66" t="s">
        <v>226</v>
      </c>
      <c r="E163" s="66" t="s">
        <v>316</v>
      </c>
      <c r="F163" s="66" t="s">
        <v>211</v>
      </c>
      <c r="G163" s="69">
        <v>35.200000000000003</v>
      </c>
      <c r="H163" s="69">
        <v>14.7</v>
      </c>
      <c r="I163" s="78">
        <f t="shared" si="2"/>
        <v>41.761363636363633</v>
      </c>
    </row>
    <row r="164" spans="1:9" ht="63" x14ac:dyDescent="0.25">
      <c r="A164" s="11" t="s">
        <v>81</v>
      </c>
      <c r="B164" s="12"/>
      <c r="C164" s="13" t="s">
        <v>195</v>
      </c>
      <c r="D164" s="13">
        <v>13</v>
      </c>
      <c r="E164" s="13">
        <v>7050000</v>
      </c>
      <c r="F164" s="13" t="s">
        <v>197</v>
      </c>
      <c r="G164" s="14">
        <v>126.6</v>
      </c>
      <c r="H164" s="14">
        <v>17.600000000000001</v>
      </c>
      <c r="I164" s="78">
        <f t="shared" si="2"/>
        <v>13.902053712480257</v>
      </c>
    </row>
    <row r="165" spans="1:9" ht="31.5" x14ac:dyDescent="0.25">
      <c r="A165" s="11" t="s">
        <v>22</v>
      </c>
      <c r="B165" s="12"/>
      <c r="C165" s="13" t="s">
        <v>195</v>
      </c>
      <c r="D165" s="13">
        <v>13</v>
      </c>
      <c r="E165" s="13">
        <v>7050000</v>
      </c>
      <c r="F165" s="13">
        <v>200</v>
      </c>
      <c r="G165" s="14">
        <v>126.6</v>
      </c>
      <c r="H165" s="14">
        <v>17.600000000000001</v>
      </c>
      <c r="I165" s="78">
        <f t="shared" si="2"/>
        <v>13.902053712480257</v>
      </c>
    </row>
    <row r="166" spans="1:9" ht="56.25" x14ac:dyDescent="0.25">
      <c r="A166" s="21" t="s">
        <v>33</v>
      </c>
      <c r="B166" s="12"/>
      <c r="C166" s="23" t="s">
        <v>203</v>
      </c>
      <c r="D166" s="23" t="s">
        <v>204</v>
      </c>
      <c r="E166" s="9" t="s">
        <v>12</v>
      </c>
      <c r="F166" s="23" t="s">
        <v>197</v>
      </c>
      <c r="G166" s="4">
        <f>G167</f>
        <v>2600.1</v>
      </c>
      <c r="H166" s="4">
        <f>H167</f>
        <v>854.7</v>
      </c>
      <c r="I166" s="79">
        <f t="shared" si="2"/>
        <v>32.871812622591442</v>
      </c>
    </row>
    <row r="167" spans="1:9" ht="63" x14ac:dyDescent="0.25">
      <c r="A167" s="8" t="s">
        <v>82</v>
      </c>
      <c r="B167" s="12"/>
      <c r="C167" s="9" t="s">
        <v>203</v>
      </c>
      <c r="D167" s="9" t="s">
        <v>215</v>
      </c>
      <c r="E167" s="9" t="s">
        <v>12</v>
      </c>
      <c r="F167" s="9" t="s">
        <v>197</v>
      </c>
      <c r="G167" s="5">
        <f>G168+G173+G177</f>
        <v>2600.1</v>
      </c>
      <c r="H167" s="5">
        <f>H168+H173+H177</f>
        <v>854.7</v>
      </c>
      <c r="I167" s="81">
        <f t="shared" si="2"/>
        <v>32.871812622591442</v>
      </c>
    </row>
    <row r="168" spans="1:9" ht="47.25" x14ac:dyDescent="0.25">
      <c r="A168" s="11" t="s">
        <v>83</v>
      </c>
      <c r="B168" s="12"/>
      <c r="C168" s="13" t="s">
        <v>203</v>
      </c>
      <c r="D168" s="13" t="s">
        <v>215</v>
      </c>
      <c r="E168" s="13">
        <v>2180000</v>
      </c>
      <c r="F168" s="13" t="s">
        <v>197</v>
      </c>
      <c r="G168" s="14">
        <v>250</v>
      </c>
      <c r="H168" s="14"/>
      <c r="I168" s="80">
        <f t="shared" si="2"/>
        <v>0</v>
      </c>
    </row>
    <row r="169" spans="1:9" ht="63" x14ac:dyDescent="0.25">
      <c r="A169" s="11" t="s">
        <v>84</v>
      </c>
      <c r="B169" s="12"/>
      <c r="C169" s="13" t="s">
        <v>203</v>
      </c>
      <c r="D169" s="13" t="s">
        <v>215</v>
      </c>
      <c r="E169" s="13">
        <v>2182504</v>
      </c>
      <c r="F169" s="13" t="s">
        <v>197</v>
      </c>
      <c r="G169" s="14">
        <v>250</v>
      </c>
      <c r="H169" s="14"/>
      <c r="I169" s="80">
        <f t="shared" si="2"/>
        <v>0</v>
      </c>
    </row>
    <row r="170" spans="1:9" ht="31.5" x14ac:dyDescent="0.25">
      <c r="A170" s="11" t="s">
        <v>72</v>
      </c>
      <c r="B170" s="12"/>
      <c r="C170" s="13" t="s">
        <v>203</v>
      </c>
      <c r="D170" s="13" t="s">
        <v>215</v>
      </c>
      <c r="E170" s="13">
        <v>2182504</v>
      </c>
      <c r="F170" s="13">
        <v>200</v>
      </c>
      <c r="G170" s="14">
        <v>250</v>
      </c>
      <c r="H170" s="14"/>
      <c r="I170" s="80">
        <f t="shared" si="2"/>
        <v>0</v>
      </c>
    </row>
    <row r="171" spans="1:9" ht="18.75" x14ac:dyDescent="0.25">
      <c r="A171" s="11" t="s">
        <v>15</v>
      </c>
      <c r="B171" s="12"/>
      <c r="C171" s="13"/>
      <c r="D171" s="13"/>
      <c r="E171" s="13"/>
      <c r="F171" s="13"/>
      <c r="G171" s="14"/>
      <c r="H171" s="14"/>
      <c r="I171" s="80"/>
    </row>
    <row r="172" spans="1:9" ht="63" x14ac:dyDescent="0.25">
      <c r="A172" s="11" t="s">
        <v>85</v>
      </c>
      <c r="B172" s="12"/>
      <c r="C172" s="13" t="s">
        <v>203</v>
      </c>
      <c r="D172" s="13" t="s">
        <v>215</v>
      </c>
      <c r="E172" s="13"/>
      <c r="F172" s="13"/>
      <c r="G172" s="14">
        <v>250</v>
      </c>
      <c r="H172" s="14"/>
      <c r="I172" s="80">
        <f t="shared" si="2"/>
        <v>0</v>
      </c>
    </row>
    <row r="173" spans="1:9" ht="31.5" x14ac:dyDescent="0.25">
      <c r="A173" s="11" t="s">
        <v>86</v>
      </c>
      <c r="B173" s="12"/>
      <c r="C173" s="13" t="s">
        <v>203</v>
      </c>
      <c r="D173" s="13" t="s">
        <v>215</v>
      </c>
      <c r="E173" s="13">
        <v>3020000</v>
      </c>
      <c r="F173" s="13" t="s">
        <v>197</v>
      </c>
      <c r="G173" s="14">
        <v>639.4</v>
      </c>
      <c r="H173" s="14">
        <f>H174</f>
        <v>240.2</v>
      </c>
      <c r="I173" s="80">
        <f t="shared" si="2"/>
        <v>37.566468564279006</v>
      </c>
    </row>
    <row r="174" spans="1:9" ht="31.5" x14ac:dyDescent="0.25">
      <c r="A174" s="11" t="s">
        <v>87</v>
      </c>
      <c r="B174" s="12"/>
      <c r="C174" s="13" t="s">
        <v>203</v>
      </c>
      <c r="D174" s="13" t="s">
        <v>215</v>
      </c>
      <c r="E174" s="13">
        <v>3020059</v>
      </c>
      <c r="F174" s="13" t="s">
        <v>197</v>
      </c>
      <c r="G174" s="14">
        <f>G175+G176</f>
        <v>639.4</v>
      </c>
      <c r="H174" s="14">
        <f>H175+H176</f>
        <v>240.2</v>
      </c>
      <c r="I174" s="78">
        <f t="shared" si="2"/>
        <v>37.566468564279006</v>
      </c>
    </row>
    <row r="175" spans="1:9" ht="63" x14ac:dyDescent="0.25">
      <c r="A175" s="11" t="s">
        <v>21</v>
      </c>
      <c r="B175" s="12"/>
      <c r="C175" s="13" t="s">
        <v>203</v>
      </c>
      <c r="D175" s="13" t="s">
        <v>215</v>
      </c>
      <c r="E175" s="13">
        <v>3020059</v>
      </c>
      <c r="F175" s="13">
        <v>100</v>
      </c>
      <c r="G175" s="14">
        <v>5.5</v>
      </c>
      <c r="H175" s="14">
        <v>1.7</v>
      </c>
      <c r="I175" s="78">
        <f t="shared" si="2"/>
        <v>30.909090909090907</v>
      </c>
    </row>
    <row r="176" spans="1:9" ht="31.5" x14ac:dyDescent="0.25">
      <c r="A176" s="11" t="s">
        <v>22</v>
      </c>
      <c r="B176" s="12"/>
      <c r="C176" s="13" t="s">
        <v>203</v>
      </c>
      <c r="D176" s="13" t="s">
        <v>215</v>
      </c>
      <c r="E176" s="13">
        <v>3020059</v>
      </c>
      <c r="F176" s="13">
        <v>200</v>
      </c>
      <c r="G176" s="14">
        <v>633.9</v>
      </c>
      <c r="H176" s="14">
        <v>238.5</v>
      </c>
      <c r="I176" s="78">
        <f t="shared" si="2"/>
        <v>37.624230951254148</v>
      </c>
    </row>
    <row r="177" spans="1:9" ht="78.75" x14ac:dyDescent="0.25">
      <c r="A177" s="11" t="s">
        <v>80</v>
      </c>
      <c r="B177" s="12"/>
      <c r="C177" s="13" t="s">
        <v>203</v>
      </c>
      <c r="D177" s="13" t="s">
        <v>215</v>
      </c>
      <c r="E177" s="13">
        <v>5207209</v>
      </c>
      <c r="F177" s="13" t="s">
        <v>197</v>
      </c>
      <c r="G177" s="14">
        <v>1710.7</v>
      </c>
      <c r="H177" s="14">
        <v>614.5</v>
      </c>
      <c r="I177" s="78">
        <f t="shared" si="2"/>
        <v>35.920968024785175</v>
      </c>
    </row>
    <row r="178" spans="1:9" ht="63" x14ac:dyDescent="0.25">
      <c r="A178" s="11" t="s">
        <v>88</v>
      </c>
      <c r="B178" s="12"/>
      <c r="C178" s="13" t="s">
        <v>203</v>
      </c>
      <c r="D178" s="13" t="s">
        <v>89</v>
      </c>
      <c r="E178" s="13">
        <v>5207209</v>
      </c>
      <c r="F178" s="13">
        <v>100</v>
      </c>
      <c r="G178" s="14">
        <v>1710.7</v>
      </c>
      <c r="H178" s="14">
        <v>614.5</v>
      </c>
      <c r="I178" s="78">
        <f t="shared" si="2"/>
        <v>35.920968024785175</v>
      </c>
    </row>
    <row r="179" spans="1:9" ht="18.75" x14ac:dyDescent="0.25">
      <c r="A179" s="21" t="s">
        <v>90</v>
      </c>
      <c r="B179" s="12"/>
      <c r="C179" s="23" t="s">
        <v>208</v>
      </c>
      <c r="D179" s="23" t="s">
        <v>204</v>
      </c>
      <c r="E179" s="9" t="s">
        <v>12</v>
      </c>
      <c r="F179" s="23" t="s">
        <v>197</v>
      </c>
      <c r="G179" s="4">
        <f>G180+G184</f>
        <v>79.599999999999994</v>
      </c>
      <c r="H179" s="4">
        <f>H180+H184</f>
        <v>69</v>
      </c>
      <c r="I179" s="79">
        <f t="shared" si="2"/>
        <v>86.683417085427138</v>
      </c>
    </row>
    <row r="180" spans="1:9" ht="18.75" x14ac:dyDescent="0.25">
      <c r="A180" s="8" t="s">
        <v>91</v>
      </c>
      <c r="B180" s="12"/>
      <c r="C180" s="9" t="s">
        <v>208</v>
      </c>
      <c r="D180" s="9">
        <v>10</v>
      </c>
      <c r="E180" s="9" t="s">
        <v>12</v>
      </c>
      <c r="F180" s="9" t="s">
        <v>197</v>
      </c>
      <c r="G180" s="5">
        <v>24.6</v>
      </c>
      <c r="H180" s="5">
        <v>14</v>
      </c>
      <c r="I180" s="79">
        <f t="shared" si="2"/>
        <v>56.910569105691053</v>
      </c>
    </row>
    <row r="181" spans="1:9" ht="18.75" x14ac:dyDescent="0.25">
      <c r="A181" s="11" t="s">
        <v>92</v>
      </c>
      <c r="B181" s="12"/>
      <c r="C181" s="13" t="s">
        <v>208</v>
      </c>
      <c r="D181" s="13">
        <v>10</v>
      </c>
      <c r="E181" s="13">
        <v>3300000</v>
      </c>
      <c r="F181" s="13" t="s">
        <v>197</v>
      </c>
      <c r="G181" s="14">
        <v>24.6</v>
      </c>
      <c r="H181" s="14">
        <v>14</v>
      </c>
      <c r="I181" s="78">
        <f t="shared" si="2"/>
        <v>56.910569105691053</v>
      </c>
    </row>
    <row r="182" spans="1:9" ht="18.75" x14ac:dyDescent="0.25">
      <c r="A182" s="11" t="s">
        <v>93</v>
      </c>
      <c r="B182" s="12"/>
      <c r="C182" s="13" t="s">
        <v>208</v>
      </c>
      <c r="D182" s="13">
        <v>10</v>
      </c>
      <c r="E182" s="13">
        <v>3302513</v>
      </c>
      <c r="F182" s="13" t="s">
        <v>197</v>
      </c>
      <c r="G182" s="14">
        <v>24.6</v>
      </c>
      <c r="H182" s="14">
        <v>14</v>
      </c>
      <c r="I182" s="78">
        <f t="shared" si="2"/>
        <v>56.910569105691053</v>
      </c>
    </row>
    <row r="183" spans="1:9" ht="31.5" x14ac:dyDescent="0.25">
      <c r="A183" s="11" t="s">
        <v>22</v>
      </c>
      <c r="B183" s="12"/>
      <c r="C183" s="13" t="s">
        <v>208</v>
      </c>
      <c r="D183" s="13">
        <v>10</v>
      </c>
      <c r="E183" s="13">
        <v>3302513</v>
      </c>
      <c r="F183" s="13">
        <v>200</v>
      </c>
      <c r="G183" s="14">
        <v>24.6</v>
      </c>
      <c r="H183" s="14">
        <v>14</v>
      </c>
      <c r="I183" s="78">
        <f t="shared" si="2"/>
        <v>56.910569105691053</v>
      </c>
    </row>
    <row r="184" spans="1:9" ht="31.5" x14ac:dyDescent="0.25">
      <c r="A184" s="8" t="s">
        <v>94</v>
      </c>
      <c r="B184" s="12"/>
      <c r="C184" s="9" t="s">
        <v>208</v>
      </c>
      <c r="D184" s="9">
        <v>12</v>
      </c>
      <c r="E184" s="9" t="s">
        <v>12</v>
      </c>
      <c r="F184" s="9" t="s">
        <v>197</v>
      </c>
      <c r="G184" s="5">
        <v>55</v>
      </c>
      <c r="H184" s="5">
        <v>55</v>
      </c>
      <c r="I184" s="79">
        <f t="shared" si="2"/>
        <v>100</v>
      </c>
    </row>
    <row r="185" spans="1:9" ht="18.75" x14ac:dyDescent="0.25">
      <c r="A185" s="11" t="s">
        <v>44</v>
      </c>
      <c r="B185" s="12"/>
      <c r="C185" s="13" t="s">
        <v>208</v>
      </c>
      <c r="D185" s="13">
        <v>12</v>
      </c>
      <c r="E185" s="13">
        <v>7000000</v>
      </c>
      <c r="F185" s="13" t="s">
        <v>197</v>
      </c>
      <c r="G185" s="14">
        <v>55</v>
      </c>
      <c r="H185" s="14">
        <v>55</v>
      </c>
      <c r="I185" s="78">
        <f t="shared" si="2"/>
        <v>100</v>
      </c>
    </row>
    <row r="186" spans="1:9" ht="63" x14ac:dyDescent="0.25">
      <c r="A186" s="11" t="s">
        <v>39</v>
      </c>
      <c r="B186" s="12"/>
      <c r="C186" s="13" t="s">
        <v>208</v>
      </c>
      <c r="D186" s="13">
        <v>12</v>
      </c>
      <c r="E186" s="13">
        <v>7060000</v>
      </c>
      <c r="F186" s="13" t="s">
        <v>197</v>
      </c>
      <c r="G186" s="14">
        <v>55</v>
      </c>
      <c r="H186" s="14">
        <v>55</v>
      </c>
      <c r="I186" s="78">
        <f t="shared" si="2"/>
        <v>100</v>
      </c>
    </row>
    <row r="187" spans="1:9" ht="47.25" x14ac:dyDescent="0.25">
      <c r="A187" s="11" t="s">
        <v>95</v>
      </c>
      <c r="B187" s="12"/>
      <c r="C187" s="13" t="s">
        <v>208</v>
      </c>
      <c r="D187" s="13">
        <v>12</v>
      </c>
      <c r="E187" s="13">
        <v>7060000</v>
      </c>
      <c r="F187" s="13">
        <v>600</v>
      </c>
      <c r="G187" s="14">
        <v>55</v>
      </c>
      <c r="H187" s="14">
        <v>55</v>
      </c>
      <c r="I187" s="78">
        <f t="shared" si="2"/>
        <v>100</v>
      </c>
    </row>
    <row r="188" spans="1:9" ht="37.5" x14ac:dyDescent="0.25">
      <c r="A188" s="21" t="s">
        <v>96</v>
      </c>
      <c r="B188" s="6"/>
      <c r="C188" s="23" t="s">
        <v>216</v>
      </c>
      <c r="D188" s="23" t="s">
        <v>204</v>
      </c>
      <c r="E188" s="9" t="s">
        <v>12</v>
      </c>
      <c r="F188" s="23" t="s">
        <v>197</v>
      </c>
      <c r="G188" s="5">
        <f>G189+G195</f>
        <v>78440.5</v>
      </c>
      <c r="H188" s="72">
        <f>H189+H195</f>
        <v>313.10000000000002</v>
      </c>
      <c r="I188" s="79">
        <f t="shared" si="2"/>
        <v>0.39915604821488904</v>
      </c>
    </row>
    <row r="189" spans="1:9" ht="15.75" x14ac:dyDescent="0.25">
      <c r="A189" s="8" t="s">
        <v>97</v>
      </c>
      <c r="B189" s="6"/>
      <c r="C189" s="9" t="s">
        <v>216</v>
      </c>
      <c r="D189" s="9" t="s">
        <v>195</v>
      </c>
      <c r="E189" s="9" t="s">
        <v>12</v>
      </c>
      <c r="F189" s="9" t="s">
        <v>197</v>
      </c>
      <c r="G189" s="5">
        <f>G190</f>
        <v>77851.399999999994</v>
      </c>
      <c r="H189" s="72">
        <f>H190</f>
        <v>0</v>
      </c>
      <c r="I189" s="79">
        <f t="shared" si="2"/>
        <v>0</v>
      </c>
    </row>
    <row r="190" spans="1:9" ht="94.5" x14ac:dyDescent="0.25">
      <c r="A190" s="11" t="s">
        <v>98</v>
      </c>
      <c r="B190" s="6"/>
      <c r="C190" s="13" t="s">
        <v>216</v>
      </c>
      <c r="D190" s="13" t="s">
        <v>195</v>
      </c>
      <c r="E190" s="13" t="s">
        <v>217</v>
      </c>
      <c r="F190" s="13" t="s">
        <v>197</v>
      </c>
      <c r="G190" s="14">
        <f>G191+G193</f>
        <v>77851.399999999994</v>
      </c>
      <c r="H190" s="14">
        <f>H191+H193</f>
        <v>0</v>
      </c>
      <c r="I190" s="78">
        <f t="shared" ref="I190:I263" si="3">H190/G190*100</f>
        <v>0</v>
      </c>
    </row>
    <row r="191" spans="1:9" ht="126" x14ac:dyDescent="0.25">
      <c r="A191" s="11" t="s">
        <v>99</v>
      </c>
      <c r="B191" s="6"/>
      <c r="C191" s="13" t="s">
        <v>216</v>
      </c>
      <c r="D191" s="13" t="s">
        <v>195</v>
      </c>
      <c r="E191" s="13" t="s">
        <v>218</v>
      </c>
      <c r="F191" s="13" t="s">
        <v>197</v>
      </c>
      <c r="G191" s="14">
        <v>46161.8</v>
      </c>
      <c r="H191" s="14"/>
      <c r="I191" s="78">
        <f t="shared" si="3"/>
        <v>0</v>
      </c>
    </row>
    <row r="192" spans="1:9" ht="47.25" x14ac:dyDescent="0.25">
      <c r="A192" s="11" t="s">
        <v>100</v>
      </c>
      <c r="B192" s="6"/>
      <c r="C192" s="13" t="s">
        <v>216</v>
      </c>
      <c r="D192" s="13" t="s">
        <v>195</v>
      </c>
      <c r="E192" s="13" t="s">
        <v>218</v>
      </c>
      <c r="F192" s="13">
        <v>400</v>
      </c>
      <c r="G192" s="14">
        <v>46161.8</v>
      </c>
      <c r="H192" s="14"/>
      <c r="I192" s="78">
        <f t="shared" si="3"/>
        <v>0</v>
      </c>
    </row>
    <row r="193" spans="1:9" ht="110.25" x14ac:dyDescent="0.25">
      <c r="A193" s="11" t="s">
        <v>101</v>
      </c>
      <c r="B193" s="6"/>
      <c r="C193" s="13" t="s">
        <v>216</v>
      </c>
      <c r="D193" s="13" t="s">
        <v>195</v>
      </c>
      <c r="E193" s="13" t="s">
        <v>219</v>
      </c>
      <c r="F193" s="13" t="s">
        <v>197</v>
      </c>
      <c r="G193" s="14">
        <v>31689.599999999999</v>
      </c>
      <c r="H193" s="14"/>
      <c r="I193" s="78">
        <f t="shared" si="3"/>
        <v>0</v>
      </c>
    </row>
    <row r="194" spans="1:9" ht="47.25" x14ac:dyDescent="0.25">
      <c r="A194" s="11" t="s">
        <v>102</v>
      </c>
      <c r="B194" s="6"/>
      <c r="C194" s="13" t="s">
        <v>216</v>
      </c>
      <c r="D194" s="13" t="s">
        <v>195</v>
      </c>
      <c r="E194" s="13">
        <v>989603</v>
      </c>
      <c r="F194" s="13">
        <v>400</v>
      </c>
      <c r="G194" s="14">
        <v>31689.599999999999</v>
      </c>
      <c r="H194" s="14"/>
      <c r="I194" s="78">
        <f t="shared" si="3"/>
        <v>0</v>
      </c>
    </row>
    <row r="195" spans="1:9" ht="31.5" x14ac:dyDescent="0.25">
      <c r="A195" s="8" t="s">
        <v>103</v>
      </c>
      <c r="B195" s="6"/>
      <c r="C195" s="9" t="s">
        <v>216</v>
      </c>
      <c r="D195" s="9" t="s">
        <v>216</v>
      </c>
      <c r="E195" s="9" t="s">
        <v>12</v>
      </c>
      <c r="F195" s="9" t="s">
        <v>197</v>
      </c>
      <c r="G195" s="5">
        <v>589.1</v>
      </c>
      <c r="H195" s="5">
        <v>313.10000000000002</v>
      </c>
      <c r="I195" s="81">
        <f t="shared" si="3"/>
        <v>53.148871159395696</v>
      </c>
    </row>
    <row r="196" spans="1:9" ht="78.75" x14ac:dyDescent="0.25">
      <c r="A196" s="11" t="s">
        <v>80</v>
      </c>
      <c r="B196" s="6"/>
      <c r="C196" s="13" t="s">
        <v>216</v>
      </c>
      <c r="D196" s="13" t="s">
        <v>216</v>
      </c>
      <c r="E196" s="13">
        <v>5207209</v>
      </c>
      <c r="F196" s="13" t="s">
        <v>197</v>
      </c>
      <c r="G196" s="14">
        <v>589.1</v>
      </c>
      <c r="H196" s="14">
        <v>313.10000000000002</v>
      </c>
      <c r="I196" s="80">
        <f t="shared" si="3"/>
        <v>53.148871159395696</v>
      </c>
    </row>
    <row r="197" spans="1:9" ht="63" x14ac:dyDescent="0.25">
      <c r="A197" s="11" t="s">
        <v>104</v>
      </c>
      <c r="B197" s="6"/>
      <c r="C197" s="13" t="s">
        <v>216</v>
      </c>
      <c r="D197" s="13" t="s">
        <v>216</v>
      </c>
      <c r="E197" s="13">
        <v>5207209</v>
      </c>
      <c r="F197" s="13">
        <v>100</v>
      </c>
      <c r="G197" s="14">
        <v>589.1</v>
      </c>
      <c r="H197" s="14">
        <v>313.10000000000002</v>
      </c>
      <c r="I197" s="80">
        <f t="shared" si="3"/>
        <v>53.148871159395696</v>
      </c>
    </row>
    <row r="198" spans="1:9" ht="18.75" x14ac:dyDescent="0.25">
      <c r="A198" s="21" t="s">
        <v>105</v>
      </c>
      <c r="B198" s="6"/>
      <c r="C198" s="23" t="s">
        <v>209</v>
      </c>
      <c r="D198" s="23" t="s">
        <v>204</v>
      </c>
      <c r="E198" s="9" t="s">
        <v>12</v>
      </c>
      <c r="F198" s="23" t="s">
        <v>197</v>
      </c>
      <c r="G198" s="5">
        <v>50</v>
      </c>
      <c r="H198" s="5">
        <v>25</v>
      </c>
      <c r="I198" s="81">
        <f t="shared" si="3"/>
        <v>50</v>
      </c>
    </row>
    <row r="199" spans="1:9" ht="31.5" x14ac:dyDescent="0.25">
      <c r="A199" s="8" t="s">
        <v>106</v>
      </c>
      <c r="B199" s="6"/>
      <c r="C199" s="9" t="s">
        <v>209</v>
      </c>
      <c r="D199" s="9" t="s">
        <v>203</v>
      </c>
      <c r="E199" s="9" t="s">
        <v>12</v>
      </c>
      <c r="F199" s="9" t="s">
        <v>197</v>
      </c>
      <c r="G199" s="5">
        <v>50</v>
      </c>
      <c r="H199" s="5">
        <v>25</v>
      </c>
      <c r="I199" s="81">
        <f t="shared" si="3"/>
        <v>50</v>
      </c>
    </row>
    <row r="200" spans="1:9" ht="31.5" x14ac:dyDescent="0.25">
      <c r="A200" s="11" t="s">
        <v>107</v>
      </c>
      <c r="B200" s="6"/>
      <c r="C200" s="13" t="s">
        <v>209</v>
      </c>
      <c r="D200" s="13" t="s">
        <v>203</v>
      </c>
      <c r="E200" s="13">
        <v>4100000</v>
      </c>
      <c r="F200" s="13" t="s">
        <v>197</v>
      </c>
      <c r="G200" s="14">
        <v>50</v>
      </c>
      <c r="H200" s="14">
        <v>25</v>
      </c>
      <c r="I200" s="80">
        <f t="shared" si="3"/>
        <v>50</v>
      </c>
    </row>
    <row r="201" spans="1:9" ht="15.75" x14ac:dyDescent="0.25">
      <c r="A201" s="11" t="s">
        <v>108</v>
      </c>
      <c r="B201" s="6"/>
      <c r="C201" s="13" t="s">
        <v>209</v>
      </c>
      <c r="D201" s="13" t="s">
        <v>203</v>
      </c>
      <c r="E201" s="13">
        <v>4102515</v>
      </c>
      <c r="F201" s="13" t="s">
        <v>197</v>
      </c>
      <c r="G201" s="14">
        <v>50</v>
      </c>
      <c r="H201" s="14">
        <v>25</v>
      </c>
      <c r="I201" s="80">
        <f t="shared" si="3"/>
        <v>50</v>
      </c>
    </row>
    <row r="202" spans="1:9" ht="31.5" x14ac:dyDescent="0.25">
      <c r="A202" s="11" t="s">
        <v>22</v>
      </c>
      <c r="B202" s="6"/>
      <c r="C202" s="13" t="s">
        <v>209</v>
      </c>
      <c r="D202" s="13" t="s">
        <v>203</v>
      </c>
      <c r="E202" s="13">
        <v>4102515</v>
      </c>
      <c r="F202" s="13">
        <v>200</v>
      </c>
      <c r="G202" s="14">
        <v>50</v>
      </c>
      <c r="H202" s="14">
        <v>25</v>
      </c>
      <c r="I202" s="80">
        <f t="shared" si="3"/>
        <v>50</v>
      </c>
    </row>
    <row r="203" spans="1:9" ht="15.75" x14ac:dyDescent="0.25">
      <c r="A203" s="70" t="s">
        <v>134</v>
      </c>
      <c r="B203" s="68"/>
      <c r="C203" s="71" t="s">
        <v>221</v>
      </c>
      <c r="D203" s="71" t="s">
        <v>204</v>
      </c>
      <c r="E203" s="71" t="s">
        <v>12</v>
      </c>
      <c r="F203" s="71" t="s">
        <v>197</v>
      </c>
      <c r="G203" s="72">
        <f>G204</f>
        <v>13.9</v>
      </c>
      <c r="H203" s="72">
        <f>H204</f>
        <v>13.9</v>
      </c>
      <c r="I203" s="81">
        <v>100</v>
      </c>
    </row>
    <row r="204" spans="1:9" ht="31.5" x14ac:dyDescent="0.25">
      <c r="A204" s="8" t="s">
        <v>147</v>
      </c>
      <c r="B204" s="2"/>
      <c r="C204" s="9" t="s">
        <v>221</v>
      </c>
      <c r="D204" s="9" t="s">
        <v>221</v>
      </c>
      <c r="E204" s="9" t="s">
        <v>12</v>
      </c>
      <c r="F204" s="9" t="s">
        <v>197</v>
      </c>
      <c r="G204" s="5">
        <v>13.9</v>
      </c>
      <c r="H204" s="5">
        <v>13.9</v>
      </c>
      <c r="I204" s="81">
        <f t="shared" si="3"/>
        <v>100</v>
      </c>
    </row>
    <row r="205" spans="1:9" ht="15.75" x14ac:dyDescent="0.25">
      <c r="A205" s="11" t="s">
        <v>44</v>
      </c>
      <c r="B205" s="2"/>
      <c r="C205" s="13" t="s">
        <v>221</v>
      </c>
      <c r="D205" s="13" t="s">
        <v>221</v>
      </c>
      <c r="E205" s="13">
        <v>7000000</v>
      </c>
      <c r="F205" s="13" t="s">
        <v>197</v>
      </c>
      <c r="G205" s="14">
        <v>13.9</v>
      </c>
      <c r="H205" s="14">
        <v>13.9</v>
      </c>
      <c r="I205" s="78">
        <f t="shared" si="3"/>
        <v>100</v>
      </c>
    </row>
    <row r="206" spans="1:9" ht="47.25" x14ac:dyDescent="0.25">
      <c r="A206" s="11" t="s">
        <v>150</v>
      </c>
      <c r="B206" s="2"/>
      <c r="C206" s="13" t="s">
        <v>221</v>
      </c>
      <c r="D206" s="13" t="s">
        <v>221</v>
      </c>
      <c r="E206" s="13">
        <v>7070000</v>
      </c>
      <c r="F206" s="13" t="s">
        <v>197</v>
      </c>
      <c r="G206" s="14">
        <v>13.9</v>
      </c>
      <c r="H206" s="14">
        <v>13.9</v>
      </c>
      <c r="I206" s="78">
        <f t="shared" si="3"/>
        <v>100</v>
      </c>
    </row>
    <row r="207" spans="1:9" ht="47.25" x14ac:dyDescent="0.25">
      <c r="A207" s="11" t="s">
        <v>95</v>
      </c>
      <c r="B207" s="6"/>
      <c r="C207" s="13" t="s">
        <v>221</v>
      </c>
      <c r="D207" s="13" t="s">
        <v>221</v>
      </c>
      <c r="E207" s="13">
        <v>7070000</v>
      </c>
      <c r="F207" s="13" t="s">
        <v>222</v>
      </c>
      <c r="G207" s="14">
        <v>13.9</v>
      </c>
      <c r="H207" s="14">
        <v>13.9</v>
      </c>
      <c r="I207" s="78">
        <f t="shared" si="3"/>
        <v>100</v>
      </c>
    </row>
    <row r="208" spans="1:9" ht="18.75" x14ac:dyDescent="0.25">
      <c r="A208" s="21" t="s">
        <v>37</v>
      </c>
      <c r="B208" s="12"/>
      <c r="C208" s="23" t="s">
        <v>207</v>
      </c>
      <c r="D208" s="23" t="s">
        <v>204</v>
      </c>
      <c r="E208" s="9" t="s">
        <v>12</v>
      </c>
      <c r="F208" s="23" t="s">
        <v>197</v>
      </c>
      <c r="G208" s="4">
        <f>G209+G222</f>
        <v>12894.599999999999</v>
      </c>
      <c r="H208" s="4">
        <f>H209+H222</f>
        <v>5749.2000000000007</v>
      </c>
      <c r="I208" s="79">
        <f t="shared" si="3"/>
        <v>44.586105811735152</v>
      </c>
    </row>
    <row r="209" spans="1:9" ht="18.75" x14ac:dyDescent="0.25">
      <c r="A209" s="8" t="s">
        <v>109</v>
      </c>
      <c r="B209" s="12"/>
      <c r="C209" s="9" t="s">
        <v>207</v>
      </c>
      <c r="D209" s="9" t="s">
        <v>195</v>
      </c>
      <c r="E209" s="9" t="s">
        <v>12</v>
      </c>
      <c r="F209" s="9" t="s">
        <v>197</v>
      </c>
      <c r="G209" s="5">
        <f>G210</f>
        <v>7912.9</v>
      </c>
      <c r="H209" s="72">
        <f>H210</f>
        <v>3827.3</v>
      </c>
      <c r="I209" s="79">
        <f t="shared" si="3"/>
        <v>48.367855021547093</v>
      </c>
    </row>
    <row r="210" spans="1:9" ht="18.75" x14ac:dyDescent="0.25">
      <c r="A210" s="67" t="s">
        <v>35</v>
      </c>
      <c r="B210" s="12"/>
      <c r="C210" s="13" t="s">
        <v>207</v>
      </c>
      <c r="D210" s="13" t="s">
        <v>195</v>
      </c>
      <c r="E210" s="13" t="s">
        <v>304</v>
      </c>
      <c r="F210" s="13" t="s">
        <v>197</v>
      </c>
      <c r="G210" s="14">
        <f>G211+G213+G218+G220</f>
        <v>7912.9</v>
      </c>
      <c r="H210" s="69">
        <f>H211+H213+H218+H220</f>
        <v>3827.3</v>
      </c>
      <c r="I210" s="78">
        <f t="shared" si="3"/>
        <v>48.367855021547093</v>
      </c>
    </row>
    <row r="211" spans="1:9" ht="80.25" customHeight="1" x14ac:dyDescent="0.25">
      <c r="A211" s="67" t="s">
        <v>320</v>
      </c>
      <c r="B211" s="12"/>
      <c r="C211" s="13" t="s">
        <v>207</v>
      </c>
      <c r="D211" s="13" t="s">
        <v>195</v>
      </c>
      <c r="E211" s="13" t="s">
        <v>318</v>
      </c>
      <c r="F211" s="13" t="s">
        <v>197</v>
      </c>
      <c r="G211" s="14">
        <v>354.4</v>
      </c>
      <c r="H211" s="14">
        <v>262.10000000000002</v>
      </c>
      <c r="I211" s="78">
        <f t="shared" si="3"/>
        <v>73.955981941309261</v>
      </c>
    </row>
    <row r="212" spans="1:9" ht="47.25" x14ac:dyDescent="0.25">
      <c r="A212" s="11" t="s">
        <v>95</v>
      </c>
      <c r="B212" s="12"/>
      <c r="C212" s="13" t="s">
        <v>207</v>
      </c>
      <c r="D212" s="13" t="s">
        <v>195</v>
      </c>
      <c r="E212" s="13" t="s">
        <v>318</v>
      </c>
      <c r="F212" s="13">
        <v>600</v>
      </c>
      <c r="G212" s="14">
        <v>354.4</v>
      </c>
      <c r="H212" s="14">
        <v>262.10000000000002</v>
      </c>
      <c r="I212" s="78">
        <f t="shared" si="3"/>
        <v>73.955981941309261</v>
      </c>
    </row>
    <row r="213" spans="1:9" ht="97.5" customHeight="1" x14ac:dyDescent="0.25">
      <c r="A213" s="67" t="s">
        <v>321</v>
      </c>
      <c r="B213" s="12"/>
      <c r="C213" s="13" t="s">
        <v>207</v>
      </c>
      <c r="D213" s="13" t="s">
        <v>195</v>
      </c>
      <c r="E213" s="13" t="s">
        <v>319</v>
      </c>
      <c r="F213" s="13" t="s">
        <v>197</v>
      </c>
      <c r="G213" s="14">
        <v>400.2</v>
      </c>
      <c r="H213" s="14">
        <v>255.3</v>
      </c>
      <c r="I213" s="78">
        <f t="shared" si="3"/>
        <v>63.793103448275865</v>
      </c>
    </row>
    <row r="214" spans="1:9" ht="31.5" x14ac:dyDescent="0.25">
      <c r="A214" s="11" t="s">
        <v>79</v>
      </c>
      <c r="B214" s="12"/>
      <c r="C214" s="13" t="s">
        <v>207</v>
      </c>
      <c r="D214" s="13" t="s">
        <v>195</v>
      </c>
      <c r="E214" s="13" t="s">
        <v>319</v>
      </c>
      <c r="F214" s="13" t="s">
        <v>197</v>
      </c>
      <c r="G214" s="14">
        <v>400.2</v>
      </c>
      <c r="H214" s="14">
        <v>255.3</v>
      </c>
      <c r="I214" s="78">
        <f t="shared" si="3"/>
        <v>63.793103448275865</v>
      </c>
    </row>
    <row r="215" spans="1:9" ht="47.25" x14ac:dyDescent="0.25">
      <c r="A215" s="11" t="s">
        <v>95</v>
      </c>
      <c r="B215" s="12"/>
      <c r="C215" s="13" t="s">
        <v>207</v>
      </c>
      <c r="D215" s="13" t="s">
        <v>195</v>
      </c>
      <c r="E215" s="13" t="s">
        <v>319</v>
      </c>
      <c r="F215" s="13">
        <v>600</v>
      </c>
      <c r="G215" s="14">
        <v>400.2</v>
      </c>
      <c r="H215" s="14">
        <v>255.3</v>
      </c>
      <c r="I215" s="78">
        <f t="shared" si="3"/>
        <v>63.793103448275865</v>
      </c>
    </row>
    <row r="216" spans="1:9" ht="18.75" x14ac:dyDescent="0.25">
      <c r="A216" s="11" t="s">
        <v>19</v>
      </c>
      <c r="B216" s="12"/>
      <c r="C216" s="13"/>
      <c r="D216" s="13"/>
      <c r="E216" s="13"/>
      <c r="F216" s="13"/>
      <c r="G216" s="14"/>
      <c r="H216" s="14"/>
      <c r="I216" s="78"/>
    </row>
    <row r="217" spans="1:9" ht="157.5" x14ac:dyDescent="0.25">
      <c r="A217" s="25" t="s">
        <v>110</v>
      </c>
      <c r="B217" s="12"/>
      <c r="C217" s="13" t="s">
        <v>207</v>
      </c>
      <c r="D217" s="13" t="s">
        <v>195</v>
      </c>
      <c r="E217" s="13"/>
      <c r="F217" s="13"/>
      <c r="G217" s="14">
        <v>95.5</v>
      </c>
      <c r="H217" s="14"/>
      <c r="I217" s="78">
        <f t="shared" si="3"/>
        <v>0</v>
      </c>
    </row>
    <row r="218" spans="1:9" ht="81.75" customHeight="1" x14ac:dyDescent="0.25">
      <c r="A218" s="25" t="s">
        <v>270</v>
      </c>
      <c r="B218" s="65"/>
      <c r="C218" s="66" t="s">
        <v>207</v>
      </c>
      <c r="D218" s="66" t="s">
        <v>195</v>
      </c>
      <c r="E218" s="66" t="s">
        <v>269</v>
      </c>
      <c r="F218" s="66" t="s">
        <v>197</v>
      </c>
      <c r="G218" s="69">
        <v>516.29999999999995</v>
      </c>
      <c r="H218" s="69"/>
      <c r="I218" s="78">
        <f t="shared" si="3"/>
        <v>0</v>
      </c>
    </row>
    <row r="219" spans="1:9" ht="47.25" x14ac:dyDescent="0.25">
      <c r="A219" s="67" t="s">
        <v>95</v>
      </c>
      <c r="B219" s="65"/>
      <c r="C219" s="66" t="s">
        <v>207</v>
      </c>
      <c r="D219" s="66" t="s">
        <v>195</v>
      </c>
      <c r="E219" s="66" t="s">
        <v>269</v>
      </c>
      <c r="F219" s="66" t="s">
        <v>222</v>
      </c>
      <c r="G219" s="69">
        <v>516.29999999999995</v>
      </c>
      <c r="H219" s="69"/>
      <c r="I219" s="78">
        <f t="shared" si="3"/>
        <v>0</v>
      </c>
    </row>
    <row r="220" spans="1:9" ht="113.25" customHeight="1" x14ac:dyDescent="0.25">
      <c r="A220" s="67" t="s">
        <v>266</v>
      </c>
      <c r="B220" s="12"/>
      <c r="C220" s="13" t="s">
        <v>207</v>
      </c>
      <c r="D220" s="13" t="s">
        <v>195</v>
      </c>
      <c r="E220" s="13" t="s">
        <v>264</v>
      </c>
      <c r="F220" s="13" t="s">
        <v>197</v>
      </c>
      <c r="G220" s="14">
        <v>6642</v>
      </c>
      <c r="H220" s="14">
        <v>3309.9</v>
      </c>
      <c r="I220" s="78">
        <f t="shared" si="3"/>
        <v>49.832881662149958</v>
      </c>
    </row>
    <row r="221" spans="1:9" ht="47.25" x14ac:dyDescent="0.25">
      <c r="A221" s="11" t="s">
        <v>95</v>
      </c>
      <c r="B221" s="12"/>
      <c r="C221" s="13" t="s">
        <v>207</v>
      </c>
      <c r="D221" s="13" t="s">
        <v>195</v>
      </c>
      <c r="E221" s="13" t="s">
        <v>264</v>
      </c>
      <c r="F221" s="13" t="s">
        <v>222</v>
      </c>
      <c r="G221" s="14">
        <v>6642</v>
      </c>
      <c r="H221" s="14">
        <v>3309.9</v>
      </c>
      <c r="I221" s="78">
        <f t="shared" si="3"/>
        <v>49.832881662149958</v>
      </c>
    </row>
    <row r="222" spans="1:9" ht="31.5" x14ac:dyDescent="0.25">
      <c r="A222" s="8" t="s">
        <v>111</v>
      </c>
      <c r="B222" s="12"/>
      <c r="C222" s="9" t="s">
        <v>207</v>
      </c>
      <c r="D222" s="9" t="s">
        <v>208</v>
      </c>
      <c r="E222" s="9" t="s">
        <v>12</v>
      </c>
      <c r="F222" s="9" t="s">
        <v>197</v>
      </c>
      <c r="G222" s="5">
        <f>G223+G225+G228+G234+G232+G236+G238</f>
        <v>4981.7</v>
      </c>
      <c r="H222" s="72">
        <f>H223+H225+H228+H234+H232+H236+H238</f>
        <v>1921.9</v>
      </c>
      <c r="I222" s="79">
        <f t="shared" si="3"/>
        <v>38.579199871529802</v>
      </c>
    </row>
    <row r="223" spans="1:9" ht="68.25" customHeight="1" x14ac:dyDescent="0.25">
      <c r="A223" s="67" t="s">
        <v>323</v>
      </c>
      <c r="B223" s="65"/>
      <c r="C223" s="66" t="s">
        <v>207</v>
      </c>
      <c r="D223" s="66" t="s">
        <v>208</v>
      </c>
      <c r="E223" s="66" t="s">
        <v>322</v>
      </c>
      <c r="F223" s="66" t="s">
        <v>197</v>
      </c>
      <c r="G223" s="69">
        <v>1.9</v>
      </c>
      <c r="H223" s="69">
        <v>1.9</v>
      </c>
      <c r="I223" s="80">
        <v>100</v>
      </c>
    </row>
    <row r="224" spans="1:9" ht="31.5" x14ac:dyDescent="0.25">
      <c r="A224" s="67" t="s">
        <v>22</v>
      </c>
      <c r="B224" s="65"/>
      <c r="C224" s="66" t="s">
        <v>207</v>
      </c>
      <c r="D224" s="66" t="s">
        <v>208</v>
      </c>
      <c r="E224" s="66" t="s">
        <v>322</v>
      </c>
      <c r="F224" s="66" t="s">
        <v>211</v>
      </c>
      <c r="G224" s="69">
        <v>1.9</v>
      </c>
      <c r="H224" s="69">
        <v>1.9</v>
      </c>
      <c r="I224" s="80">
        <v>100</v>
      </c>
    </row>
    <row r="225" spans="1:9" ht="97.5" customHeight="1" x14ac:dyDescent="0.25">
      <c r="A225" s="67" t="s">
        <v>325</v>
      </c>
      <c r="B225" s="12"/>
      <c r="C225" s="13" t="s">
        <v>207</v>
      </c>
      <c r="D225" s="13" t="s">
        <v>208</v>
      </c>
      <c r="E225" s="13" t="s">
        <v>324</v>
      </c>
      <c r="F225" s="13" t="s">
        <v>197</v>
      </c>
      <c r="G225" s="14">
        <f>G226+G227</f>
        <v>553.4</v>
      </c>
      <c r="H225" s="14">
        <f>H226+H227</f>
        <v>208.79999999999998</v>
      </c>
      <c r="I225" s="80">
        <f t="shared" si="3"/>
        <v>37.730393928442361</v>
      </c>
    </row>
    <row r="226" spans="1:9" ht="63" x14ac:dyDescent="0.25">
      <c r="A226" s="11" t="s">
        <v>69</v>
      </c>
      <c r="B226" s="12"/>
      <c r="C226" s="13" t="s">
        <v>207</v>
      </c>
      <c r="D226" s="13" t="s">
        <v>208</v>
      </c>
      <c r="E226" s="13" t="s">
        <v>324</v>
      </c>
      <c r="F226" s="13">
        <v>100</v>
      </c>
      <c r="G226" s="14">
        <v>532.79999999999995</v>
      </c>
      <c r="H226" s="14">
        <v>201.2</v>
      </c>
      <c r="I226" s="80">
        <f t="shared" si="3"/>
        <v>37.762762762762762</v>
      </c>
    </row>
    <row r="227" spans="1:9" ht="31.5" x14ac:dyDescent="0.25">
      <c r="A227" s="11" t="s">
        <v>22</v>
      </c>
      <c r="B227" s="12"/>
      <c r="C227" s="13" t="s">
        <v>207</v>
      </c>
      <c r="D227" s="13" t="s">
        <v>208</v>
      </c>
      <c r="E227" s="13" t="s">
        <v>324</v>
      </c>
      <c r="F227" s="13">
        <v>200</v>
      </c>
      <c r="G227" s="14">
        <v>20.6</v>
      </c>
      <c r="H227" s="14">
        <v>7.6</v>
      </c>
      <c r="I227" s="80">
        <f t="shared" si="3"/>
        <v>36.89320388349514</v>
      </c>
    </row>
    <row r="228" spans="1:9" ht="47.25" x14ac:dyDescent="0.25">
      <c r="A228" s="11" t="s">
        <v>112</v>
      </c>
      <c r="B228" s="12"/>
      <c r="C228" s="13" t="s">
        <v>207</v>
      </c>
      <c r="D228" s="13" t="s">
        <v>208</v>
      </c>
      <c r="E228" s="13" t="s">
        <v>305</v>
      </c>
      <c r="F228" s="13" t="s">
        <v>197</v>
      </c>
      <c r="G228" s="14">
        <v>65.099999999999994</v>
      </c>
      <c r="H228" s="14">
        <v>5</v>
      </c>
      <c r="I228" s="80">
        <f t="shared" si="3"/>
        <v>7.6804915514592942</v>
      </c>
    </row>
    <row r="229" spans="1:9" ht="31.5" x14ac:dyDescent="0.25">
      <c r="A229" s="11" t="s">
        <v>79</v>
      </c>
      <c r="B229" s="12"/>
      <c r="C229" s="13" t="s">
        <v>207</v>
      </c>
      <c r="D229" s="13" t="s">
        <v>208</v>
      </c>
      <c r="E229" s="13" t="s">
        <v>305</v>
      </c>
      <c r="F229" s="13" t="s">
        <v>197</v>
      </c>
      <c r="G229" s="14">
        <v>65.099999999999994</v>
      </c>
      <c r="H229" s="69">
        <f>H230+H231</f>
        <v>5</v>
      </c>
      <c r="I229" s="80">
        <f t="shared" si="3"/>
        <v>7.6804915514592942</v>
      </c>
    </row>
    <row r="230" spans="1:9" ht="31.5" x14ac:dyDescent="0.25">
      <c r="A230" s="11" t="s">
        <v>72</v>
      </c>
      <c r="B230" s="12"/>
      <c r="C230" s="13" t="s">
        <v>207</v>
      </c>
      <c r="D230" s="13" t="s">
        <v>208</v>
      </c>
      <c r="E230" s="13" t="s">
        <v>305</v>
      </c>
      <c r="F230" s="13">
        <v>200</v>
      </c>
      <c r="G230" s="14">
        <v>64.5</v>
      </c>
      <c r="H230" s="14">
        <v>4.5</v>
      </c>
      <c r="I230" s="80">
        <f t="shared" si="3"/>
        <v>6.9767441860465116</v>
      </c>
    </row>
    <row r="231" spans="1:9" ht="18.75" x14ac:dyDescent="0.25">
      <c r="A231" s="67" t="s">
        <v>23</v>
      </c>
      <c r="B231" s="65"/>
      <c r="C231" s="66" t="s">
        <v>207</v>
      </c>
      <c r="D231" s="66" t="s">
        <v>208</v>
      </c>
      <c r="E231" s="66" t="s">
        <v>305</v>
      </c>
      <c r="F231" s="66" t="s">
        <v>245</v>
      </c>
      <c r="G231" s="69">
        <v>0.6</v>
      </c>
      <c r="H231" s="69">
        <v>0.5</v>
      </c>
      <c r="I231" s="80">
        <f t="shared" si="3"/>
        <v>83.333333333333343</v>
      </c>
    </row>
    <row r="232" spans="1:9" ht="63" x14ac:dyDescent="0.25">
      <c r="A232" s="25" t="s">
        <v>270</v>
      </c>
      <c r="B232" s="65"/>
      <c r="C232" s="66" t="s">
        <v>207</v>
      </c>
      <c r="D232" s="66" t="s">
        <v>208</v>
      </c>
      <c r="E232" s="66" t="s">
        <v>269</v>
      </c>
      <c r="F232" s="66" t="s">
        <v>197</v>
      </c>
      <c r="G232" s="69">
        <v>1.3</v>
      </c>
      <c r="H232" s="69"/>
      <c r="I232" s="80"/>
    </row>
    <row r="233" spans="1:9" ht="31.5" x14ac:dyDescent="0.25">
      <c r="A233" s="67" t="s">
        <v>72</v>
      </c>
      <c r="B233" s="65"/>
      <c r="C233" s="66" t="s">
        <v>207</v>
      </c>
      <c r="D233" s="66" t="s">
        <v>208</v>
      </c>
      <c r="E233" s="66" t="s">
        <v>269</v>
      </c>
      <c r="F233" s="66" t="s">
        <v>211</v>
      </c>
      <c r="G233" s="69">
        <v>1.3</v>
      </c>
      <c r="H233" s="69"/>
      <c r="I233" s="80"/>
    </row>
    <row r="234" spans="1:9" ht="126" customHeight="1" x14ac:dyDescent="0.25">
      <c r="A234" s="67" t="s">
        <v>266</v>
      </c>
      <c r="B234" s="12"/>
      <c r="C234" s="13" t="s">
        <v>207</v>
      </c>
      <c r="D234" s="13" t="s">
        <v>208</v>
      </c>
      <c r="E234" s="13" t="s">
        <v>264</v>
      </c>
      <c r="F234" s="13" t="s">
        <v>197</v>
      </c>
      <c r="G234" s="14">
        <v>4348</v>
      </c>
      <c r="H234" s="14">
        <v>1706.2</v>
      </c>
      <c r="I234" s="80">
        <f t="shared" si="3"/>
        <v>39.24103035878565</v>
      </c>
    </row>
    <row r="235" spans="1:9" ht="63" x14ac:dyDescent="0.25">
      <c r="A235" s="11" t="s">
        <v>88</v>
      </c>
      <c r="B235" s="12"/>
      <c r="C235" s="13" t="s">
        <v>207</v>
      </c>
      <c r="D235" s="13" t="s">
        <v>208</v>
      </c>
      <c r="E235" s="13" t="s">
        <v>264</v>
      </c>
      <c r="F235" s="13">
        <v>100</v>
      </c>
      <c r="G235" s="14">
        <v>4348</v>
      </c>
      <c r="H235" s="14">
        <v>1706.2</v>
      </c>
      <c r="I235" s="80">
        <f t="shared" si="3"/>
        <v>39.24103035878565</v>
      </c>
    </row>
    <row r="236" spans="1:9" ht="47.25" x14ac:dyDescent="0.25">
      <c r="A236" s="67" t="s">
        <v>150</v>
      </c>
      <c r="B236" s="65"/>
      <c r="C236" s="66" t="s">
        <v>207</v>
      </c>
      <c r="D236" s="66" t="s">
        <v>208</v>
      </c>
      <c r="E236" s="66" t="s">
        <v>261</v>
      </c>
      <c r="F236" s="66" t="s">
        <v>197</v>
      </c>
      <c r="G236" s="69">
        <v>5</v>
      </c>
      <c r="H236" s="69"/>
      <c r="I236" s="80"/>
    </row>
    <row r="237" spans="1:9" ht="47.25" x14ac:dyDescent="0.25">
      <c r="A237" s="67" t="s">
        <v>95</v>
      </c>
      <c r="B237" s="65"/>
      <c r="C237" s="66" t="s">
        <v>207</v>
      </c>
      <c r="D237" s="66" t="s">
        <v>208</v>
      </c>
      <c r="E237" s="66" t="s">
        <v>335</v>
      </c>
      <c r="F237" s="66" t="s">
        <v>222</v>
      </c>
      <c r="G237" s="69">
        <v>5</v>
      </c>
      <c r="H237" s="69"/>
      <c r="I237" s="80"/>
    </row>
    <row r="238" spans="1:9" ht="81.75" customHeight="1" x14ac:dyDescent="0.25">
      <c r="A238" s="67" t="s">
        <v>299</v>
      </c>
      <c r="B238" s="65"/>
      <c r="C238" s="66" t="s">
        <v>207</v>
      </c>
      <c r="D238" s="66" t="s">
        <v>208</v>
      </c>
      <c r="E238" s="66" t="s">
        <v>331</v>
      </c>
      <c r="F238" s="66" t="s">
        <v>197</v>
      </c>
      <c r="G238" s="69">
        <v>7</v>
      </c>
      <c r="H238" s="69"/>
      <c r="I238" s="80"/>
    </row>
    <row r="239" spans="1:9" ht="47.25" x14ac:dyDescent="0.25">
      <c r="A239" s="67" t="s">
        <v>95</v>
      </c>
      <c r="B239" s="65"/>
      <c r="C239" s="66" t="s">
        <v>207</v>
      </c>
      <c r="D239" s="66" t="s">
        <v>208</v>
      </c>
      <c r="E239" s="66" t="s">
        <v>331</v>
      </c>
      <c r="F239" s="66" t="s">
        <v>222</v>
      </c>
      <c r="G239" s="69">
        <v>7</v>
      </c>
      <c r="H239" s="69"/>
      <c r="I239" s="80"/>
    </row>
    <row r="240" spans="1:9" ht="18.75" x14ac:dyDescent="0.25">
      <c r="A240" s="21" t="s">
        <v>40</v>
      </c>
      <c r="B240" s="12"/>
      <c r="C240" s="23">
        <v>10</v>
      </c>
      <c r="D240" s="23" t="s">
        <v>204</v>
      </c>
      <c r="E240" s="9" t="s">
        <v>12</v>
      </c>
      <c r="F240" s="23" t="s">
        <v>197</v>
      </c>
      <c r="G240" s="12">
        <f>G241+G245+G265</f>
        <v>10845.9</v>
      </c>
      <c r="H240" s="12">
        <f>H241+H245+H265</f>
        <v>7347.7999999999993</v>
      </c>
      <c r="I240" s="81">
        <f t="shared" si="3"/>
        <v>67.747259333019855</v>
      </c>
    </row>
    <row r="241" spans="1:9" ht="18.75" x14ac:dyDescent="0.25">
      <c r="A241" s="8" t="s">
        <v>113</v>
      </c>
      <c r="B241" s="12"/>
      <c r="C241" s="9">
        <v>10</v>
      </c>
      <c r="D241" s="9" t="s">
        <v>195</v>
      </c>
      <c r="E241" s="9" t="s">
        <v>12</v>
      </c>
      <c r="F241" s="9" t="s">
        <v>197</v>
      </c>
      <c r="G241" s="5">
        <v>3163.3</v>
      </c>
      <c r="H241" s="5">
        <v>1420.7</v>
      </c>
      <c r="I241" s="81">
        <f t="shared" si="3"/>
        <v>44.911959030126766</v>
      </c>
    </row>
    <row r="242" spans="1:9" ht="31.5" x14ac:dyDescent="0.25">
      <c r="A242" s="11" t="s">
        <v>114</v>
      </c>
      <c r="B242" s="12"/>
      <c r="C242" s="13">
        <v>10</v>
      </c>
      <c r="D242" s="13" t="s">
        <v>195</v>
      </c>
      <c r="E242" s="13">
        <v>4910000</v>
      </c>
      <c r="F242" s="13" t="s">
        <v>197</v>
      </c>
      <c r="G242" s="14">
        <v>3163.3</v>
      </c>
      <c r="H242" s="14">
        <v>1420.7</v>
      </c>
      <c r="I242" s="80">
        <f t="shared" si="3"/>
        <v>44.911959030126766</v>
      </c>
    </row>
    <row r="243" spans="1:9" ht="47.25" x14ac:dyDescent="0.25">
      <c r="A243" s="11" t="s">
        <v>115</v>
      </c>
      <c r="B243" s="12"/>
      <c r="C243" s="13">
        <v>10</v>
      </c>
      <c r="D243" s="13" t="s">
        <v>195</v>
      </c>
      <c r="E243" s="13">
        <v>4912998</v>
      </c>
      <c r="F243" s="13" t="s">
        <v>197</v>
      </c>
      <c r="G243" s="14">
        <v>3163.3</v>
      </c>
      <c r="H243" s="14">
        <v>1420.7</v>
      </c>
      <c r="I243" s="80">
        <f t="shared" si="3"/>
        <v>44.911959030126766</v>
      </c>
    </row>
    <row r="244" spans="1:9" ht="31.5" x14ac:dyDescent="0.25">
      <c r="A244" s="11" t="s">
        <v>43</v>
      </c>
      <c r="B244" s="12"/>
      <c r="C244" s="13">
        <v>10</v>
      </c>
      <c r="D244" s="13" t="s">
        <v>195</v>
      </c>
      <c r="E244" s="13">
        <v>4912998</v>
      </c>
      <c r="F244" s="13">
        <v>300</v>
      </c>
      <c r="G244" s="14">
        <v>3163.3</v>
      </c>
      <c r="H244" s="14">
        <v>1420.7</v>
      </c>
      <c r="I244" s="80">
        <f t="shared" si="3"/>
        <v>44.911959030126766</v>
      </c>
    </row>
    <row r="245" spans="1:9" ht="18.75" x14ac:dyDescent="0.25">
      <c r="A245" s="8" t="s">
        <v>41</v>
      </c>
      <c r="B245" s="12"/>
      <c r="C245" s="9">
        <v>10</v>
      </c>
      <c r="D245" s="9" t="s">
        <v>203</v>
      </c>
      <c r="E245" s="9" t="s">
        <v>12</v>
      </c>
      <c r="F245" s="9" t="s">
        <v>197</v>
      </c>
      <c r="G245" s="5">
        <f>G246+G249+G252+G256+G262+G260</f>
        <v>7250.2</v>
      </c>
      <c r="H245" s="72">
        <f>H246+H249+H252+H256+H262+H260</f>
        <v>5810.4</v>
      </c>
      <c r="I245" s="81">
        <f t="shared" si="3"/>
        <v>80.141237483103907</v>
      </c>
    </row>
    <row r="246" spans="1:9" ht="33.75" customHeight="1" x14ac:dyDescent="0.25">
      <c r="A246" s="8" t="s">
        <v>235</v>
      </c>
      <c r="B246" s="12"/>
      <c r="C246" s="9" t="s">
        <v>232</v>
      </c>
      <c r="D246" s="9" t="s">
        <v>203</v>
      </c>
      <c r="E246" s="9" t="s">
        <v>236</v>
      </c>
      <c r="F246" s="9" t="s">
        <v>197</v>
      </c>
      <c r="G246" s="5">
        <v>65</v>
      </c>
      <c r="H246" s="5">
        <v>65</v>
      </c>
      <c r="I246" s="80">
        <f t="shared" si="3"/>
        <v>100</v>
      </c>
    </row>
    <row r="247" spans="1:9" ht="31.5" x14ac:dyDescent="0.25">
      <c r="A247" s="11" t="s">
        <v>235</v>
      </c>
      <c r="B247" s="12"/>
      <c r="C247" s="13" t="s">
        <v>232</v>
      </c>
      <c r="D247" s="13" t="s">
        <v>203</v>
      </c>
      <c r="E247" s="13" t="s">
        <v>236</v>
      </c>
      <c r="F247" s="13" t="s">
        <v>197</v>
      </c>
      <c r="G247" s="14">
        <v>65</v>
      </c>
      <c r="H247" s="14">
        <v>65</v>
      </c>
      <c r="I247" s="80">
        <f t="shared" si="3"/>
        <v>100</v>
      </c>
    </row>
    <row r="248" spans="1:9" ht="31.5" x14ac:dyDescent="0.25">
      <c r="A248" s="11" t="s">
        <v>43</v>
      </c>
      <c r="B248" s="12"/>
      <c r="C248" s="13" t="s">
        <v>232</v>
      </c>
      <c r="D248" s="13" t="s">
        <v>203</v>
      </c>
      <c r="E248" s="13" t="s">
        <v>236</v>
      </c>
      <c r="F248" s="13" t="s">
        <v>237</v>
      </c>
      <c r="G248" s="14">
        <v>65</v>
      </c>
      <c r="H248" s="14">
        <v>65</v>
      </c>
      <c r="I248" s="80">
        <f t="shared" si="3"/>
        <v>100</v>
      </c>
    </row>
    <row r="249" spans="1:9" ht="18.75" x14ac:dyDescent="0.25">
      <c r="A249" s="11" t="s">
        <v>116</v>
      </c>
      <c r="B249" s="12"/>
      <c r="C249" s="13">
        <v>10</v>
      </c>
      <c r="D249" s="13" t="s">
        <v>203</v>
      </c>
      <c r="E249" s="13">
        <v>5050000</v>
      </c>
      <c r="F249" s="13" t="s">
        <v>197</v>
      </c>
      <c r="G249" s="14">
        <v>96</v>
      </c>
      <c r="H249" s="14">
        <v>42</v>
      </c>
      <c r="I249" s="80">
        <f t="shared" si="3"/>
        <v>43.75</v>
      </c>
    </row>
    <row r="250" spans="1:9" ht="63" x14ac:dyDescent="0.25">
      <c r="A250" s="11" t="s">
        <v>117</v>
      </c>
      <c r="B250" s="12"/>
      <c r="C250" s="13">
        <v>10</v>
      </c>
      <c r="D250" s="13" t="s">
        <v>203</v>
      </c>
      <c r="E250" s="13">
        <v>5052002</v>
      </c>
      <c r="F250" s="13" t="s">
        <v>197</v>
      </c>
      <c r="G250" s="14">
        <v>96</v>
      </c>
      <c r="H250" s="14">
        <v>42</v>
      </c>
      <c r="I250" s="80">
        <f t="shared" si="3"/>
        <v>43.75</v>
      </c>
    </row>
    <row r="251" spans="1:9" ht="31.5" x14ac:dyDescent="0.25">
      <c r="A251" s="11" t="s">
        <v>43</v>
      </c>
      <c r="B251" s="12"/>
      <c r="C251" s="13">
        <v>10</v>
      </c>
      <c r="D251" s="13" t="s">
        <v>203</v>
      </c>
      <c r="E251" s="13">
        <v>5052002</v>
      </c>
      <c r="F251" s="13">
        <v>300</v>
      </c>
      <c r="G251" s="14">
        <v>96</v>
      </c>
      <c r="H251" s="14">
        <v>42</v>
      </c>
      <c r="I251" s="80">
        <f t="shared" si="3"/>
        <v>43.75</v>
      </c>
    </row>
    <row r="252" spans="1:9" x14ac:dyDescent="0.25">
      <c r="A252" s="86" t="s">
        <v>118</v>
      </c>
      <c r="B252" s="99"/>
      <c r="C252" s="94">
        <v>10</v>
      </c>
      <c r="D252" s="94" t="s">
        <v>203</v>
      </c>
      <c r="E252" s="94">
        <v>5055134</v>
      </c>
      <c r="F252" s="94" t="s">
        <v>197</v>
      </c>
      <c r="G252" s="88">
        <v>5378.4</v>
      </c>
      <c r="H252" s="88">
        <v>5378.4</v>
      </c>
      <c r="I252" s="90">
        <f>H252/G252*100</f>
        <v>100</v>
      </c>
    </row>
    <row r="253" spans="1:9" x14ac:dyDescent="0.25">
      <c r="A253" s="87"/>
      <c r="B253" s="99"/>
      <c r="C253" s="94"/>
      <c r="D253" s="94"/>
      <c r="E253" s="94"/>
      <c r="F253" s="94"/>
      <c r="G253" s="88"/>
      <c r="H253" s="89"/>
      <c r="I253" s="91"/>
    </row>
    <row r="254" spans="1:9" ht="50.25" customHeight="1" x14ac:dyDescent="0.25">
      <c r="A254" s="87"/>
      <c r="B254" s="99"/>
      <c r="C254" s="94"/>
      <c r="D254" s="94"/>
      <c r="E254" s="94"/>
      <c r="F254" s="94"/>
      <c r="G254" s="88"/>
      <c r="H254" s="89"/>
      <c r="I254" s="91"/>
    </row>
    <row r="255" spans="1:9" ht="31.5" x14ac:dyDescent="0.25">
      <c r="A255" s="11" t="s">
        <v>43</v>
      </c>
      <c r="B255" s="12"/>
      <c r="C255" s="13">
        <v>10</v>
      </c>
      <c r="D255" s="13" t="s">
        <v>203</v>
      </c>
      <c r="E255" s="13">
        <v>5055134</v>
      </c>
      <c r="F255" s="13">
        <v>300</v>
      </c>
      <c r="G255" s="14">
        <v>5378.4</v>
      </c>
      <c r="H255" s="14">
        <v>5378.4</v>
      </c>
      <c r="I255" s="80">
        <f t="shared" si="3"/>
        <v>100</v>
      </c>
    </row>
    <row r="256" spans="1:9" x14ac:dyDescent="0.25">
      <c r="A256" s="86" t="s">
        <v>119</v>
      </c>
      <c r="B256" s="99"/>
      <c r="C256" s="94">
        <v>10</v>
      </c>
      <c r="D256" s="94" t="s">
        <v>203</v>
      </c>
      <c r="E256" s="94">
        <v>5055135</v>
      </c>
      <c r="F256" s="94" t="s">
        <v>197</v>
      </c>
      <c r="G256" s="88">
        <v>1350</v>
      </c>
      <c r="H256" s="88"/>
      <c r="I256" s="90">
        <f t="shared" si="3"/>
        <v>0</v>
      </c>
    </row>
    <row r="257" spans="1:9" x14ac:dyDescent="0.25">
      <c r="A257" s="87"/>
      <c r="B257" s="99"/>
      <c r="C257" s="94"/>
      <c r="D257" s="94"/>
      <c r="E257" s="94"/>
      <c r="F257" s="94"/>
      <c r="G257" s="88"/>
      <c r="H257" s="89"/>
      <c r="I257" s="91"/>
    </row>
    <row r="258" spans="1:9" ht="49.5" customHeight="1" x14ac:dyDescent="0.25">
      <c r="A258" s="87"/>
      <c r="B258" s="99"/>
      <c r="C258" s="94"/>
      <c r="D258" s="94"/>
      <c r="E258" s="94"/>
      <c r="F258" s="94"/>
      <c r="G258" s="88"/>
      <c r="H258" s="89"/>
      <c r="I258" s="91"/>
    </row>
    <row r="259" spans="1:9" ht="31.5" x14ac:dyDescent="0.25">
      <c r="A259" s="11" t="s">
        <v>43</v>
      </c>
      <c r="B259" s="12"/>
      <c r="C259" s="13">
        <v>10</v>
      </c>
      <c r="D259" s="13" t="s">
        <v>203</v>
      </c>
      <c r="E259" s="13">
        <v>5055135</v>
      </c>
      <c r="F259" s="13">
        <v>300</v>
      </c>
      <c r="G259" s="14">
        <v>1350</v>
      </c>
      <c r="H259" s="14"/>
      <c r="I259" s="80">
        <f t="shared" si="3"/>
        <v>0</v>
      </c>
    </row>
    <row r="260" spans="1:9" ht="89.25" customHeight="1" x14ac:dyDescent="0.25">
      <c r="A260" s="67" t="s">
        <v>327</v>
      </c>
      <c r="B260" s="65"/>
      <c r="C260" s="66">
        <v>10</v>
      </c>
      <c r="D260" s="66" t="s">
        <v>203</v>
      </c>
      <c r="E260" s="66" t="s">
        <v>326</v>
      </c>
      <c r="F260" s="66" t="s">
        <v>197</v>
      </c>
      <c r="G260" s="69">
        <v>72</v>
      </c>
      <c r="H260" s="69">
        <v>72</v>
      </c>
      <c r="I260" s="80">
        <v>100</v>
      </c>
    </row>
    <row r="261" spans="1:9" ht="31.5" x14ac:dyDescent="0.25">
      <c r="A261" s="67" t="s">
        <v>43</v>
      </c>
      <c r="B261" s="65"/>
      <c r="C261" s="66">
        <v>10</v>
      </c>
      <c r="D261" s="66" t="s">
        <v>203</v>
      </c>
      <c r="E261" s="66" t="s">
        <v>326</v>
      </c>
      <c r="F261" s="66" t="s">
        <v>237</v>
      </c>
      <c r="G261" s="69">
        <v>72</v>
      </c>
      <c r="H261" s="69">
        <v>72</v>
      </c>
      <c r="I261" s="80">
        <v>100</v>
      </c>
    </row>
    <row r="262" spans="1:9" ht="18.75" x14ac:dyDescent="0.25">
      <c r="A262" s="11" t="s">
        <v>44</v>
      </c>
      <c r="B262" s="12"/>
      <c r="C262" s="13">
        <v>10</v>
      </c>
      <c r="D262" s="13" t="s">
        <v>203</v>
      </c>
      <c r="E262" s="13">
        <v>7000000</v>
      </c>
      <c r="F262" s="13" t="s">
        <v>197</v>
      </c>
      <c r="G262" s="14">
        <v>288.8</v>
      </c>
      <c r="H262" s="14">
        <v>253</v>
      </c>
      <c r="I262" s="80">
        <f t="shared" si="3"/>
        <v>87.603878116343495</v>
      </c>
    </row>
    <row r="263" spans="1:9" ht="78.75" x14ac:dyDescent="0.25">
      <c r="A263" s="11" t="s">
        <v>45</v>
      </c>
      <c r="B263" s="12"/>
      <c r="C263" s="13">
        <v>10</v>
      </c>
      <c r="D263" s="13" t="s">
        <v>203</v>
      </c>
      <c r="E263" s="13">
        <v>7110000</v>
      </c>
      <c r="F263" s="13" t="s">
        <v>197</v>
      </c>
      <c r="G263" s="14">
        <v>288.8</v>
      </c>
      <c r="H263" s="14">
        <v>253</v>
      </c>
      <c r="I263" s="80">
        <f t="shared" si="3"/>
        <v>87.603878116343495</v>
      </c>
    </row>
    <row r="264" spans="1:9" ht="31.5" x14ac:dyDescent="0.25">
      <c r="A264" s="11" t="s">
        <v>43</v>
      </c>
      <c r="B264" s="12"/>
      <c r="C264" s="13">
        <v>10</v>
      </c>
      <c r="D264" s="13" t="s">
        <v>203</v>
      </c>
      <c r="E264" s="13">
        <v>7110000</v>
      </c>
      <c r="F264" s="13">
        <v>300</v>
      </c>
      <c r="G264" s="14">
        <v>288.8</v>
      </c>
      <c r="H264" s="14">
        <v>253</v>
      </c>
      <c r="I264" s="80">
        <f t="shared" ref="I264:I303" si="4">H264/G264*100</f>
        <v>87.603878116343495</v>
      </c>
    </row>
    <row r="265" spans="1:9" ht="31.5" x14ac:dyDescent="0.25">
      <c r="A265" s="8" t="s">
        <v>53</v>
      </c>
      <c r="B265" s="12"/>
      <c r="C265" s="9">
        <v>10</v>
      </c>
      <c r="D265" s="9" t="s">
        <v>209</v>
      </c>
      <c r="E265" s="9" t="s">
        <v>12</v>
      </c>
      <c r="F265" s="9" t="s">
        <v>197</v>
      </c>
      <c r="G265" s="5">
        <f>G266+G269</f>
        <v>432.4</v>
      </c>
      <c r="H265" s="5">
        <f>H266+H269</f>
        <v>116.7</v>
      </c>
      <c r="I265" s="81">
        <f t="shared" si="4"/>
        <v>26.988899167437559</v>
      </c>
    </row>
    <row r="266" spans="1:9" ht="31.5" x14ac:dyDescent="0.25">
      <c r="A266" s="11" t="s">
        <v>120</v>
      </c>
      <c r="B266" s="12"/>
      <c r="C266" s="13">
        <v>10</v>
      </c>
      <c r="D266" s="13" t="s">
        <v>209</v>
      </c>
      <c r="E266" s="13">
        <v>5140000</v>
      </c>
      <c r="F266" s="13" t="s">
        <v>197</v>
      </c>
      <c r="G266" s="14">
        <v>50</v>
      </c>
      <c r="H266" s="14"/>
      <c r="I266" s="80">
        <f t="shared" si="4"/>
        <v>0</v>
      </c>
    </row>
    <row r="267" spans="1:9" ht="31.5" x14ac:dyDescent="0.25">
      <c r="A267" s="11" t="s">
        <v>121</v>
      </c>
      <c r="B267" s="12"/>
      <c r="C267" s="13">
        <v>10</v>
      </c>
      <c r="D267" s="13" t="s">
        <v>209</v>
      </c>
      <c r="E267" s="13">
        <v>5142528</v>
      </c>
      <c r="F267" s="13" t="s">
        <v>197</v>
      </c>
      <c r="G267" s="14">
        <v>50</v>
      </c>
      <c r="H267" s="14"/>
      <c r="I267" s="80">
        <f t="shared" si="4"/>
        <v>0</v>
      </c>
    </row>
    <row r="268" spans="1:9" ht="31.5" x14ac:dyDescent="0.25">
      <c r="A268" s="11" t="s">
        <v>22</v>
      </c>
      <c r="B268" s="12"/>
      <c r="C268" s="13">
        <v>10</v>
      </c>
      <c r="D268" s="13" t="s">
        <v>209</v>
      </c>
      <c r="E268" s="13">
        <v>5142528</v>
      </c>
      <c r="F268" s="13">
        <v>200</v>
      </c>
      <c r="G268" s="14">
        <v>50</v>
      </c>
      <c r="H268" s="14"/>
      <c r="I268" s="80">
        <f t="shared" si="4"/>
        <v>0</v>
      </c>
    </row>
    <row r="269" spans="1:9" ht="18.75" x14ac:dyDescent="0.25">
      <c r="A269" s="11" t="s">
        <v>44</v>
      </c>
      <c r="B269" s="12"/>
      <c r="C269" s="13">
        <v>10</v>
      </c>
      <c r="D269" s="13" t="s">
        <v>209</v>
      </c>
      <c r="E269" s="13">
        <v>7000000</v>
      </c>
      <c r="F269" s="13" t="s">
        <v>197</v>
      </c>
      <c r="G269" s="14">
        <f>G270</f>
        <v>382.4</v>
      </c>
      <c r="H269" s="14">
        <v>116.7</v>
      </c>
      <c r="I269" s="80">
        <f t="shared" si="4"/>
        <v>30.517782426778243</v>
      </c>
    </row>
    <row r="270" spans="1:9" ht="78.75" x14ac:dyDescent="0.25">
      <c r="A270" s="11" t="s">
        <v>45</v>
      </c>
      <c r="B270" s="12"/>
      <c r="C270" s="13">
        <v>10</v>
      </c>
      <c r="D270" s="13" t="s">
        <v>209</v>
      </c>
      <c r="E270" s="13">
        <v>7110000</v>
      </c>
      <c r="F270" s="13" t="s">
        <v>197</v>
      </c>
      <c r="G270" s="14">
        <v>382.4</v>
      </c>
      <c r="H270" s="14">
        <v>116.7</v>
      </c>
      <c r="I270" s="80">
        <f t="shared" si="4"/>
        <v>30.517782426778243</v>
      </c>
    </row>
    <row r="271" spans="1:9" ht="31.5" x14ac:dyDescent="0.25">
      <c r="A271" s="11" t="s">
        <v>22</v>
      </c>
      <c r="B271" s="12"/>
      <c r="C271" s="13">
        <v>10</v>
      </c>
      <c r="D271" s="13" t="s">
        <v>209</v>
      </c>
      <c r="E271" s="13">
        <v>7110000</v>
      </c>
      <c r="F271" s="13">
        <v>200</v>
      </c>
      <c r="G271" s="14">
        <v>382.4</v>
      </c>
      <c r="H271" s="14">
        <v>116.7</v>
      </c>
      <c r="I271" s="80">
        <f t="shared" si="4"/>
        <v>30.517782426778243</v>
      </c>
    </row>
    <row r="272" spans="1:9" ht="18.75" x14ac:dyDescent="0.25">
      <c r="A272" s="21" t="s">
        <v>122</v>
      </c>
      <c r="B272" s="12"/>
      <c r="C272" s="23">
        <v>11</v>
      </c>
      <c r="D272" s="23" t="s">
        <v>204</v>
      </c>
      <c r="E272" s="9" t="s">
        <v>12</v>
      </c>
      <c r="F272" s="23" t="s">
        <v>197</v>
      </c>
      <c r="G272" s="4">
        <f>G273+G279</f>
        <v>1506</v>
      </c>
      <c r="H272" s="4">
        <f>H273+H279</f>
        <v>959.40000000000009</v>
      </c>
      <c r="I272" s="81">
        <f t="shared" si="4"/>
        <v>63.705179282868528</v>
      </c>
    </row>
    <row r="273" spans="1:9" ht="18.75" x14ac:dyDescent="0.25">
      <c r="A273" s="8" t="s">
        <v>123</v>
      </c>
      <c r="B273" s="12"/>
      <c r="C273" s="9">
        <v>11</v>
      </c>
      <c r="D273" s="9" t="s">
        <v>202</v>
      </c>
      <c r="E273" s="9" t="s">
        <v>12</v>
      </c>
      <c r="F273" s="9" t="s">
        <v>197</v>
      </c>
      <c r="G273" s="5">
        <f>G274</f>
        <v>1111</v>
      </c>
      <c r="H273" s="5">
        <f>H274</f>
        <v>602.6</v>
      </c>
      <c r="I273" s="81">
        <f t="shared" si="4"/>
        <v>54.239423942394239</v>
      </c>
    </row>
    <row r="274" spans="1:9" ht="72" customHeight="1" x14ac:dyDescent="0.25">
      <c r="A274" s="67" t="s">
        <v>332</v>
      </c>
      <c r="B274" s="12"/>
      <c r="C274" s="13">
        <v>11</v>
      </c>
      <c r="D274" s="13" t="s">
        <v>202</v>
      </c>
      <c r="E274" s="13" t="s">
        <v>328</v>
      </c>
      <c r="F274" s="13" t="s">
        <v>197</v>
      </c>
      <c r="G274" s="69">
        <f>G275+G277</f>
        <v>1111</v>
      </c>
      <c r="H274" s="69">
        <f>H275+H277</f>
        <v>602.6</v>
      </c>
      <c r="I274" s="80">
        <f t="shared" si="4"/>
        <v>54.239423942394239</v>
      </c>
    </row>
    <row r="275" spans="1:9" ht="84" customHeight="1" x14ac:dyDescent="0.25">
      <c r="A275" s="67" t="s">
        <v>333</v>
      </c>
      <c r="B275" s="12"/>
      <c r="C275" s="13">
        <v>11</v>
      </c>
      <c r="D275" s="13" t="s">
        <v>202</v>
      </c>
      <c r="E275" s="13" t="s">
        <v>329</v>
      </c>
      <c r="F275" s="13" t="s">
        <v>197</v>
      </c>
      <c r="G275" s="14">
        <v>452.4</v>
      </c>
      <c r="H275" s="14">
        <v>263.5</v>
      </c>
      <c r="I275" s="80">
        <f t="shared" si="4"/>
        <v>58.244916003536694</v>
      </c>
    </row>
    <row r="276" spans="1:9" ht="47.25" x14ac:dyDescent="0.25">
      <c r="A276" s="11" t="s">
        <v>95</v>
      </c>
      <c r="B276" s="12"/>
      <c r="C276" s="13">
        <v>11</v>
      </c>
      <c r="D276" s="13" t="s">
        <v>202</v>
      </c>
      <c r="E276" s="13" t="s">
        <v>329</v>
      </c>
      <c r="F276" s="13">
        <v>600</v>
      </c>
      <c r="G276" s="14">
        <v>452.4</v>
      </c>
      <c r="H276" s="14">
        <v>263.5</v>
      </c>
      <c r="I276" s="80">
        <f t="shared" si="4"/>
        <v>58.244916003536694</v>
      </c>
    </row>
    <row r="277" spans="1:9" ht="90" customHeight="1" x14ac:dyDescent="0.25">
      <c r="A277" s="67" t="s">
        <v>334</v>
      </c>
      <c r="B277" s="12"/>
      <c r="C277" s="13">
        <v>11</v>
      </c>
      <c r="D277" s="13" t="s">
        <v>202</v>
      </c>
      <c r="E277" s="13" t="s">
        <v>330</v>
      </c>
      <c r="F277" s="13" t="s">
        <v>197</v>
      </c>
      <c r="G277" s="14">
        <v>658.6</v>
      </c>
      <c r="H277" s="14">
        <v>339.1</v>
      </c>
      <c r="I277" s="80">
        <f t="shared" si="4"/>
        <v>51.488004858791378</v>
      </c>
    </row>
    <row r="278" spans="1:9" ht="47.25" x14ac:dyDescent="0.25">
      <c r="A278" s="11" t="s">
        <v>95</v>
      </c>
      <c r="B278" s="12"/>
      <c r="C278" s="13">
        <v>11</v>
      </c>
      <c r="D278" s="13" t="s">
        <v>202</v>
      </c>
      <c r="E278" s="13" t="s">
        <v>330</v>
      </c>
      <c r="F278" s="13">
        <v>600</v>
      </c>
      <c r="G278" s="14">
        <v>658.6</v>
      </c>
      <c r="H278" s="14">
        <v>339.1</v>
      </c>
      <c r="I278" s="80">
        <f t="shared" si="4"/>
        <v>51.488004858791378</v>
      </c>
    </row>
    <row r="279" spans="1:9" ht="31.5" x14ac:dyDescent="0.25">
      <c r="A279" s="8" t="s">
        <v>124</v>
      </c>
      <c r="B279" s="12"/>
      <c r="C279" s="9">
        <v>11</v>
      </c>
      <c r="D279" s="9" t="s">
        <v>216</v>
      </c>
      <c r="E279" s="9" t="s">
        <v>12</v>
      </c>
      <c r="F279" s="9" t="s">
        <v>197</v>
      </c>
      <c r="G279" s="5">
        <f>G280+G283</f>
        <v>395</v>
      </c>
      <c r="H279" s="5">
        <f>H280+H283</f>
        <v>356.8</v>
      </c>
      <c r="I279" s="81">
        <f t="shared" si="4"/>
        <v>90.329113924050645</v>
      </c>
    </row>
    <row r="280" spans="1:9" ht="18.75" x14ac:dyDescent="0.25">
      <c r="A280" s="11" t="s">
        <v>44</v>
      </c>
      <c r="B280" s="12"/>
      <c r="C280" s="13">
        <v>11</v>
      </c>
      <c r="D280" s="13" t="s">
        <v>216</v>
      </c>
      <c r="E280" s="13">
        <v>7000000</v>
      </c>
      <c r="F280" s="13" t="s">
        <v>197</v>
      </c>
      <c r="G280" s="14">
        <v>390</v>
      </c>
      <c r="H280" s="14">
        <v>351.8</v>
      </c>
      <c r="I280" s="80">
        <f t="shared" si="4"/>
        <v>90.205128205128204</v>
      </c>
    </row>
    <row r="281" spans="1:9" ht="63" x14ac:dyDescent="0.25">
      <c r="A281" s="11" t="s">
        <v>125</v>
      </c>
      <c r="B281" s="12"/>
      <c r="C281" s="13">
        <v>11</v>
      </c>
      <c r="D281" s="13" t="s">
        <v>216</v>
      </c>
      <c r="E281" s="13">
        <v>7080000</v>
      </c>
      <c r="F281" s="13" t="s">
        <v>197</v>
      </c>
      <c r="G281" s="14">
        <v>390</v>
      </c>
      <c r="H281" s="14">
        <v>351.8</v>
      </c>
      <c r="I281" s="80">
        <f t="shared" si="4"/>
        <v>90.205128205128204</v>
      </c>
    </row>
    <row r="282" spans="1:9" ht="31.5" x14ac:dyDescent="0.25">
      <c r="A282" s="11" t="s">
        <v>22</v>
      </c>
      <c r="B282" s="12"/>
      <c r="C282" s="13">
        <v>11</v>
      </c>
      <c r="D282" s="13" t="s">
        <v>216</v>
      </c>
      <c r="E282" s="13">
        <v>7080000</v>
      </c>
      <c r="F282" s="13">
        <v>200</v>
      </c>
      <c r="G282" s="14">
        <v>390</v>
      </c>
      <c r="H282" s="14">
        <v>351.8</v>
      </c>
      <c r="I282" s="80">
        <f t="shared" si="4"/>
        <v>90.205128205128204</v>
      </c>
    </row>
    <row r="283" spans="1:9" ht="96.75" customHeight="1" x14ac:dyDescent="0.25">
      <c r="A283" s="67" t="s">
        <v>299</v>
      </c>
      <c r="B283" s="65"/>
      <c r="C283" s="66">
        <v>11</v>
      </c>
      <c r="D283" s="66" t="s">
        <v>216</v>
      </c>
      <c r="E283" s="66" t="s">
        <v>331</v>
      </c>
      <c r="F283" s="66" t="s">
        <v>197</v>
      </c>
      <c r="G283" s="69">
        <v>5</v>
      </c>
      <c r="H283" s="69">
        <v>5</v>
      </c>
      <c r="I283" s="80">
        <f t="shared" si="4"/>
        <v>100</v>
      </c>
    </row>
    <row r="284" spans="1:9" ht="47.25" x14ac:dyDescent="0.25">
      <c r="A284" s="67" t="s">
        <v>95</v>
      </c>
      <c r="B284" s="65"/>
      <c r="C284" s="66">
        <v>11</v>
      </c>
      <c r="D284" s="66" t="s">
        <v>216</v>
      </c>
      <c r="E284" s="66" t="s">
        <v>331</v>
      </c>
      <c r="F284" s="66" t="s">
        <v>222</v>
      </c>
      <c r="G284" s="69">
        <v>5</v>
      </c>
      <c r="H284" s="69">
        <v>5</v>
      </c>
      <c r="I284" s="80">
        <f t="shared" si="4"/>
        <v>100</v>
      </c>
    </row>
    <row r="285" spans="1:9" ht="112.5" x14ac:dyDescent="0.25">
      <c r="A285" s="21" t="s">
        <v>126</v>
      </c>
      <c r="B285" s="12" t="s">
        <v>190</v>
      </c>
      <c r="C285" s="23"/>
      <c r="D285" s="23"/>
      <c r="E285" s="23"/>
      <c r="F285" s="23"/>
      <c r="G285" s="4">
        <f>G286+G294</f>
        <v>6801</v>
      </c>
      <c r="H285" s="4">
        <f>H286+H294</f>
        <v>161.9</v>
      </c>
      <c r="I285" s="81">
        <f t="shared" si="4"/>
        <v>2.3805322746654904</v>
      </c>
    </row>
    <row r="286" spans="1:9" ht="15.75" x14ac:dyDescent="0.25">
      <c r="A286" s="61" t="s">
        <v>90</v>
      </c>
      <c r="B286" s="59"/>
      <c r="C286" s="62" t="s">
        <v>208</v>
      </c>
      <c r="D286" s="62" t="s">
        <v>204</v>
      </c>
      <c r="E286" s="62" t="s">
        <v>12</v>
      </c>
      <c r="F286" s="62" t="s">
        <v>197</v>
      </c>
      <c r="G286" s="63">
        <f>G287+G291</f>
        <v>649.6</v>
      </c>
      <c r="H286" s="63">
        <f>H287+H291</f>
        <v>0</v>
      </c>
      <c r="I286" s="81">
        <f t="shared" si="4"/>
        <v>0</v>
      </c>
    </row>
    <row r="287" spans="1:9" ht="15.75" x14ac:dyDescent="0.25">
      <c r="A287" s="61" t="s">
        <v>272</v>
      </c>
      <c r="B287" s="59"/>
      <c r="C287" s="62" t="s">
        <v>208</v>
      </c>
      <c r="D287" s="62" t="s">
        <v>209</v>
      </c>
      <c r="E287" s="62" t="s">
        <v>12</v>
      </c>
      <c r="F287" s="62" t="s">
        <v>197</v>
      </c>
      <c r="G287" s="63">
        <v>251.6</v>
      </c>
      <c r="H287" s="63"/>
      <c r="I287" s="81">
        <f t="shared" si="4"/>
        <v>0</v>
      </c>
    </row>
    <row r="288" spans="1:9" ht="15.75" x14ac:dyDescent="0.25">
      <c r="A288" s="56" t="s">
        <v>44</v>
      </c>
      <c r="B288" s="64"/>
      <c r="C288" s="58" t="s">
        <v>208</v>
      </c>
      <c r="D288" s="58" t="s">
        <v>209</v>
      </c>
      <c r="E288" s="58" t="s">
        <v>247</v>
      </c>
      <c r="F288" s="58" t="s">
        <v>197</v>
      </c>
      <c r="G288" s="57">
        <v>251.6</v>
      </c>
      <c r="H288" s="57"/>
      <c r="I288" s="80"/>
    </row>
    <row r="289" spans="1:9" ht="82.5" customHeight="1" x14ac:dyDescent="0.25">
      <c r="A289" s="56" t="s">
        <v>273</v>
      </c>
      <c r="B289" s="64"/>
      <c r="C289" s="58" t="s">
        <v>208</v>
      </c>
      <c r="D289" s="58" t="s">
        <v>209</v>
      </c>
      <c r="E289" s="58" t="s">
        <v>274</v>
      </c>
      <c r="F289" s="58" t="s">
        <v>197</v>
      </c>
      <c r="G289" s="57">
        <v>251.6</v>
      </c>
      <c r="H289" s="57"/>
      <c r="I289" s="80"/>
    </row>
    <row r="290" spans="1:9" ht="31.5" x14ac:dyDescent="0.25">
      <c r="A290" s="56" t="s">
        <v>22</v>
      </c>
      <c r="B290" s="64"/>
      <c r="C290" s="58" t="s">
        <v>208</v>
      </c>
      <c r="D290" s="58" t="s">
        <v>209</v>
      </c>
      <c r="E290" s="58" t="s">
        <v>274</v>
      </c>
      <c r="F290" s="58" t="s">
        <v>211</v>
      </c>
      <c r="G290" s="57">
        <v>251.6</v>
      </c>
      <c r="H290" s="57"/>
      <c r="I290" s="80"/>
    </row>
    <row r="291" spans="1:9" ht="31.5" x14ac:dyDescent="0.25">
      <c r="A291" s="61" t="s">
        <v>94</v>
      </c>
      <c r="B291" s="59"/>
      <c r="C291" s="62" t="s">
        <v>208</v>
      </c>
      <c r="D291" s="62" t="s">
        <v>275</v>
      </c>
      <c r="E291" s="62" t="s">
        <v>12</v>
      </c>
      <c r="F291" s="62" t="s">
        <v>197</v>
      </c>
      <c r="G291" s="63">
        <v>398</v>
      </c>
      <c r="H291" s="63"/>
      <c r="I291" s="81"/>
    </row>
    <row r="292" spans="1:9" ht="81" customHeight="1" x14ac:dyDescent="0.25">
      <c r="A292" s="56" t="s">
        <v>277</v>
      </c>
      <c r="B292" s="64"/>
      <c r="C292" s="58" t="s">
        <v>208</v>
      </c>
      <c r="D292" s="58" t="s">
        <v>275</v>
      </c>
      <c r="E292" s="58" t="s">
        <v>276</v>
      </c>
      <c r="F292" s="58" t="s">
        <v>197</v>
      </c>
      <c r="G292" s="57">
        <v>398</v>
      </c>
      <c r="H292" s="57"/>
      <c r="I292" s="80"/>
    </row>
    <row r="293" spans="1:9" ht="31.5" x14ac:dyDescent="0.25">
      <c r="A293" s="56" t="s">
        <v>22</v>
      </c>
      <c r="B293" s="64"/>
      <c r="C293" s="58" t="s">
        <v>208</v>
      </c>
      <c r="D293" s="58" t="s">
        <v>275</v>
      </c>
      <c r="E293" s="58" t="s">
        <v>276</v>
      </c>
      <c r="F293" s="58" t="s">
        <v>211</v>
      </c>
      <c r="G293" s="57">
        <v>398</v>
      </c>
      <c r="H293" s="57"/>
      <c r="I293" s="80"/>
    </row>
    <row r="294" spans="1:9" ht="37.5" x14ac:dyDescent="0.25">
      <c r="A294" s="21" t="s">
        <v>96</v>
      </c>
      <c r="B294" s="6"/>
      <c r="C294" s="23" t="s">
        <v>216</v>
      </c>
      <c r="D294" s="23" t="s">
        <v>204</v>
      </c>
      <c r="E294" s="9" t="s">
        <v>12</v>
      </c>
      <c r="F294" s="23" t="s">
        <v>197</v>
      </c>
      <c r="G294" s="4">
        <f>G295</f>
        <v>6151.4</v>
      </c>
      <c r="H294" s="4">
        <f>H295</f>
        <v>161.9</v>
      </c>
      <c r="I294" s="81">
        <f t="shared" si="4"/>
        <v>2.6319211886724978</v>
      </c>
    </row>
    <row r="295" spans="1:9" ht="15.75" x14ac:dyDescent="0.25">
      <c r="A295" s="8" t="s">
        <v>127</v>
      </c>
      <c r="B295" s="6"/>
      <c r="C295" s="9" t="s">
        <v>216</v>
      </c>
      <c r="D295" s="9" t="s">
        <v>202</v>
      </c>
      <c r="E295" s="9" t="s">
        <v>12</v>
      </c>
      <c r="F295" s="9" t="s">
        <v>197</v>
      </c>
      <c r="G295" s="5">
        <f>G296+G300</f>
        <v>6151.4</v>
      </c>
      <c r="H295" s="63">
        <f>H296+H300</f>
        <v>161.9</v>
      </c>
      <c r="I295" s="81">
        <f t="shared" si="4"/>
        <v>2.6319211886724978</v>
      </c>
    </row>
    <row r="296" spans="1:9" ht="15.75" x14ac:dyDescent="0.25">
      <c r="A296" s="11" t="s">
        <v>48</v>
      </c>
      <c r="B296" s="6"/>
      <c r="C296" s="13" t="s">
        <v>216</v>
      </c>
      <c r="D296" s="13" t="s">
        <v>202</v>
      </c>
      <c r="E296" s="13">
        <v>6000000</v>
      </c>
      <c r="F296" s="13" t="s">
        <v>197</v>
      </c>
      <c r="G296" s="14">
        <v>5006</v>
      </c>
      <c r="H296" s="14"/>
      <c r="I296" s="80">
        <f t="shared" si="4"/>
        <v>0</v>
      </c>
    </row>
    <row r="297" spans="1:9" ht="110.25" x14ac:dyDescent="0.25">
      <c r="A297" s="11" t="s">
        <v>128</v>
      </c>
      <c r="B297" s="6"/>
      <c r="C297" s="13" t="s">
        <v>216</v>
      </c>
      <c r="D297" s="13" t="s">
        <v>202</v>
      </c>
      <c r="E297" s="13">
        <v>6180000</v>
      </c>
      <c r="F297" s="13" t="s">
        <v>197</v>
      </c>
      <c r="G297" s="14">
        <v>5006</v>
      </c>
      <c r="H297" s="14"/>
      <c r="I297" s="80">
        <f t="shared" si="4"/>
        <v>0</v>
      </c>
    </row>
    <row r="298" spans="1:9" ht="173.25" x14ac:dyDescent="0.25">
      <c r="A298" s="11" t="s">
        <v>129</v>
      </c>
      <c r="B298" s="2"/>
      <c r="C298" s="13" t="s">
        <v>216</v>
      </c>
      <c r="D298" s="13" t="s">
        <v>202</v>
      </c>
      <c r="E298" s="13">
        <v>6187230</v>
      </c>
      <c r="F298" s="13" t="s">
        <v>197</v>
      </c>
      <c r="G298" s="14">
        <v>5006</v>
      </c>
      <c r="H298" s="14"/>
      <c r="I298" s="80">
        <f t="shared" si="4"/>
        <v>0</v>
      </c>
    </row>
    <row r="299" spans="1:9" ht="47.25" x14ac:dyDescent="0.25">
      <c r="A299" s="11" t="s">
        <v>130</v>
      </c>
      <c r="B299" s="6"/>
      <c r="C299" s="13" t="s">
        <v>216</v>
      </c>
      <c r="D299" s="13" t="s">
        <v>202</v>
      </c>
      <c r="E299" s="13">
        <v>6187230</v>
      </c>
      <c r="F299" s="13">
        <v>400</v>
      </c>
      <c r="G299" s="14">
        <v>5006</v>
      </c>
      <c r="H299" s="14"/>
      <c r="I299" s="80">
        <f t="shared" si="4"/>
        <v>0</v>
      </c>
    </row>
    <row r="300" spans="1:9" ht="15.75" x14ac:dyDescent="0.25">
      <c r="A300" s="11" t="s">
        <v>44</v>
      </c>
      <c r="B300" s="6"/>
      <c r="C300" s="13" t="s">
        <v>216</v>
      </c>
      <c r="D300" s="13" t="s">
        <v>202</v>
      </c>
      <c r="E300" s="13">
        <v>7000000</v>
      </c>
      <c r="F300" s="13" t="s">
        <v>197</v>
      </c>
      <c r="G300" s="14">
        <v>1145.4000000000001</v>
      </c>
      <c r="H300" s="14">
        <v>161.9</v>
      </c>
      <c r="I300" s="80">
        <f t="shared" si="4"/>
        <v>14.134800069844594</v>
      </c>
    </row>
    <row r="301" spans="1:9" ht="94.5" x14ac:dyDescent="0.25">
      <c r="A301" s="11" t="s">
        <v>131</v>
      </c>
      <c r="B301" s="6"/>
      <c r="C301" s="13" t="s">
        <v>216</v>
      </c>
      <c r="D301" s="13" t="s">
        <v>202</v>
      </c>
      <c r="E301" s="13" t="s">
        <v>220</v>
      </c>
      <c r="F301" s="13" t="s">
        <v>197</v>
      </c>
      <c r="G301" s="14">
        <f>G302+G303</f>
        <v>1145.4000000000001</v>
      </c>
      <c r="H301" s="57">
        <f>H302+H303</f>
        <v>161.9</v>
      </c>
      <c r="I301" s="80">
        <f t="shared" si="4"/>
        <v>14.134800069844594</v>
      </c>
    </row>
    <row r="302" spans="1:9" ht="31.5" x14ac:dyDescent="0.25">
      <c r="A302" s="56" t="s">
        <v>22</v>
      </c>
      <c r="B302" s="64"/>
      <c r="C302" s="58" t="s">
        <v>216</v>
      </c>
      <c r="D302" s="58" t="s">
        <v>202</v>
      </c>
      <c r="E302" s="58" t="s">
        <v>220</v>
      </c>
      <c r="F302" s="58" t="s">
        <v>211</v>
      </c>
      <c r="G302" s="57">
        <v>400</v>
      </c>
      <c r="H302" s="57"/>
      <c r="I302" s="80"/>
    </row>
    <row r="303" spans="1:9" ht="47.25" x14ac:dyDescent="0.25">
      <c r="A303" s="11" t="s">
        <v>130</v>
      </c>
      <c r="B303" s="6"/>
      <c r="C303" s="13" t="s">
        <v>216</v>
      </c>
      <c r="D303" s="13" t="s">
        <v>202</v>
      </c>
      <c r="E303" s="13" t="s">
        <v>220</v>
      </c>
      <c r="F303" s="13">
        <v>400</v>
      </c>
      <c r="G303" s="14">
        <v>745.4</v>
      </c>
      <c r="H303" s="14">
        <v>161.9</v>
      </c>
      <c r="I303" s="80">
        <f t="shared" si="4"/>
        <v>21.719881942581164</v>
      </c>
    </row>
    <row r="304" spans="1:9" ht="93.75" x14ac:dyDescent="0.25">
      <c r="A304" s="21" t="s">
        <v>132</v>
      </c>
      <c r="B304" s="12" t="s">
        <v>191</v>
      </c>
      <c r="C304" s="13"/>
      <c r="D304" s="13"/>
      <c r="E304" s="13"/>
      <c r="F304" s="13"/>
      <c r="G304" s="17">
        <f>G305+G312+G404+G411</f>
        <v>195548.49999999997</v>
      </c>
      <c r="H304" s="12">
        <f>H305+H312+H404+H411</f>
        <v>105867.59999999999</v>
      </c>
      <c r="I304" s="81">
        <f>H304/G304*100</f>
        <v>54.138794212177544</v>
      </c>
    </row>
    <row r="305" spans="1:9" ht="37.5" x14ac:dyDescent="0.25">
      <c r="A305" s="21" t="s">
        <v>11</v>
      </c>
      <c r="B305" s="12"/>
      <c r="C305" s="23" t="s">
        <v>195</v>
      </c>
      <c r="D305" s="23">
        <v>0</v>
      </c>
      <c r="E305" s="9" t="s">
        <v>12</v>
      </c>
      <c r="F305" s="23" t="s">
        <v>197</v>
      </c>
      <c r="G305" s="4">
        <f>G306</f>
        <v>350.5</v>
      </c>
      <c r="H305" s="4">
        <f>H306</f>
        <v>159.19999999999999</v>
      </c>
      <c r="I305" s="81">
        <f t="shared" ref="I305:I372" si="5">H305/G305*100</f>
        <v>45.420827389443645</v>
      </c>
    </row>
    <row r="306" spans="1:9" ht="94.5" x14ac:dyDescent="0.25">
      <c r="A306" s="8" t="s">
        <v>13</v>
      </c>
      <c r="B306" s="12"/>
      <c r="C306" s="9" t="s">
        <v>195</v>
      </c>
      <c r="D306" s="9">
        <v>4</v>
      </c>
      <c r="E306" s="9" t="s">
        <v>12</v>
      </c>
      <c r="F306" s="9" t="s">
        <v>197</v>
      </c>
      <c r="G306" s="5">
        <f>G307</f>
        <v>350.5</v>
      </c>
      <c r="H306" s="5">
        <f>H307</f>
        <v>159.19999999999999</v>
      </c>
      <c r="I306" s="81">
        <f t="shared" si="5"/>
        <v>45.420827389443645</v>
      </c>
    </row>
    <row r="307" spans="1:9" ht="78.75" x14ac:dyDescent="0.25">
      <c r="A307" s="11" t="s">
        <v>133</v>
      </c>
      <c r="B307" s="12"/>
      <c r="C307" s="13" t="s">
        <v>195</v>
      </c>
      <c r="D307" s="13" t="s">
        <v>208</v>
      </c>
      <c r="E307" s="13" t="s">
        <v>294</v>
      </c>
      <c r="F307" s="13" t="s">
        <v>197</v>
      </c>
      <c r="G307" s="15">
        <f>G308+G311</f>
        <v>350.5</v>
      </c>
      <c r="H307" s="57">
        <f>H308+H311</f>
        <v>159.19999999999999</v>
      </c>
      <c r="I307" s="80">
        <f t="shared" si="5"/>
        <v>45.420827389443645</v>
      </c>
    </row>
    <row r="308" spans="1:9" ht="71.25" customHeight="1" x14ac:dyDescent="0.25">
      <c r="A308" s="86" t="s">
        <v>69</v>
      </c>
      <c r="B308" s="99"/>
      <c r="C308" s="94" t="s">
        <v>195</v>
      </c>
      <c r="D308" s="94" t="s">
        <v>208</v>
      </c>
      <c r="E308" s="13"/>
      <c r="F308" s="94">
        <v>100</v>
      </c>
      <c r="G308" s="88">
        <v>328</v>
      </c>
      <c r="H308" s="14">
        <v>151</v>
      </c>
      <c r="I308" s="80">
        <f t="shared" si="5"/>
        <v>46.036585365853661</v>
      </c>
    </row>
    <row r="309" spans="1:9" ht="15.75" hidden="1" x14ac:dyDescent="0.25">
      <c r="A309" s="86"/>
      <c r="B309" s="99"/>
      <c r="C309" s="94"/>
      <c r="D309" s="94"/>
      <c r="E309" s="13"/>
      <c r="F309" s="94"/>
      <c r="G309" s="88"/>
      <c r="H309" s="14"/>
      <c r="I309" s="80" t="e">
        <f t="shared" si="5"/>
        <v>#DIV/0!</v>
      </c>
    </row>
    <row r="310" spans="1:9" ht="15.75" hidden="1" x14ac:dyDescent="0.25">
      <c r="A310" s="86"/>
      <c r="B310" s="99"/>
      <c r="C310" s="94"/>
      <c r="D310" s="94"/>
      <c r="E310" s="13">
        <v>27304</v>
      </c>
      <c r="F310" s="94"/>
      <c r="G310" s="88"/>
      <c r="H310" s="14"/>
      <c r="I310" s="80" t="e">
        <f t="shared" si="5"/>
        <v>#DIV/0!</v>
      </c>
    </row>
    <row r="311" spans="1:9" ht="31.5" x14ac:dyDescent="0.25">
      <c r="A311" s="11" t="s">
        <v>72</v>
      </c>
      <c r="B311" s="6"/>
      <c r="C311" s="13" t="s">
        <v>195</v>
      </c>
      <c r="D311" s="13" t="s">
        <v>208</v>
      </c>
      <c r="E311" s="13" t="s">
        <v>294</v>
      </c>
      <c r="F311" s="13">
        <v>200</v>
      </c>
      <c r="G311" s="14">
        <v>22.5</v>
      </c>
      <c r="H311" s="14">
        <v>8.1999999999999993</v>
      </c>
      <c r="I311" s="80">
        <f t="shared" si="5"/>
        <v>36.444444444444443</v>
      </c>
    </row>
    <row r="312" spans="1:9" ht="18.75" x14ac:dyDescent="0.25">
      <c r="A312" s="21" t="s">
        <v>134</v>
      </c>
      <c r="B312" s="6"/>
      <c r="C312" s="23" t="s">
        <v>221</v>
      </c>
      <c r="D312" s="23" t="s">
        <v>204</v>
      </c>
      <c r="E312" s="9" t="s">
        <v>12</v>
      </c>
      <c r="F312" s="23" t="s">
        <v>197</v>
      </c>
      <c r="G312" s="4">
        <f>G313+G337+G372+G361</f>
        <v>193641.69999999998</v>
      </c>
      <c r="H312" s="4">
        <f>H313+H337+H372+H361</f>
        <v>105088.2</v>
      </c>
      <c r="I312" s="81">
        <f t="shared" si="5"/>
        <v>54.269405814966511</v>
      </c>
    </row>
    <row r="313" spans="1:9" ht="15.75" x14ac:dyDescent="0.25">
      <c r="A313" s="8" t="s">
        <v>135</v>
      </c>
      <c r="B313" s="6"/>
      <c r="C313" s="9" t="s">
        <v>221</v>
      </c>
      <c r="D313" s="9" t="s">
        <v>195</v>
      </c>
      <c r="E313" s="9" t="s">
        <v>12</v>
      </c>
      <c r="F313" s="9" t="s">
        <v>197</v>
      </c>
      <c r="G313" s="26">
        <f>G317+G330+G333+G314</f>
        <v>55899.6</v>
      </c>
      <c r="H313" s="5">
        <f>H317+H330+H333+H314</f>
        <v>28539.7</v>
      </c>
      <c r="I313" s="81">
        <f t="shared" si="5"/>
        <v>51.055284832091829</v>
      </c>
    </row>
    <row r="314" spans="1:9" ht="47.25" x14ac:dyDescent="0.25">
      <c r="A314" s="56" t="s">
        <v>309</v>
      </c>
      <c r="B314" s="64"/>
      <c r="C314" s="58" t="s">
        <v>221</v>
      </c>
      <c r="D314" s="58" t="s">
        <v>195</v>
      </c>
      <c r="E314" s="58" t="s">
        <v>308</v>
      </c>
      <c r="F314" s="58" t="s">
        <v>197</v>
      </c>
      <c r="G314" s="57">
        <v>20</v>
      </c>
      <c r="H314" s="57">
        <v>20</v>
      </c>
      <c r="I314" s="80">
        <v>100</v>
      </c>
    </row>
    <row r="315" spans="1:9" ht="31.5" x14ac:dyDescent="0.25">
      <c r="A315" s="56" t="s">
        <v>235</v>
      </c>
      <c r="B315" s="64"/>
      <c r="C315" s="58" t="s">
        <v>221</v>
      </c>
      <c r="D315" s="58" t="s">
        <v>195</v>
      </c>
      <c r="E315" s="58" t="s">
        <v>236</v>
      </c>
      <c r="F315" s="58" t="s">
        <v>197</v>
      </c>
      <c r="G315" s="63">
        <v>20</v>
      </c>
      <c r="H315" s="63">
        <v>20</v>
      </c>
      <c r="I315" s="81">
        <v>100</v>
      </c>
    </row>
    <row r="316" spans="1:9" ht="31.5" x14ac:dyDescent="0.25">
      <c r="A316" s="56" t="s">
        <v>22</v>
      </c>
      <c r="B316" s="64"/>
      <c r="C316" s="58" t="s">
        <v>221</v>
      </c>
      <c r="D316" s="58" t="s">
        <v>195</v>
      </c>
      <c r="E316" s="58" t="s">
        <v>311</v>
      </c>
      <c r="F316" s="58" t="s">
        <v>310</v>
      </c>
      <c r="G316" s="63">
        <v>20</v>
      </c>
      <c r="H316" s="63">
        <v>20</v>
      </c>
      <c r="I316" s="81">
        <v>100</v>
      </c>
    </row>
    <row r="317" spans="1:9" ht="31.5" x14ac:dyDescent="0.25">
      <c r="A317" s="11" t="s">
        <v>136</v>
      </c>
      <c r="B317" s="6"/>
      <c r="C317" s="13" t="s">
        <v>221</v>
      </c>
      <c r="D317" s="13" t="s">
        <v>195</v>
      </c>
      <c r="E317" s="13">
        <v>4200000</v>
      </c>
      <c r="F317" s="13" t="s">
        <v>197</v>
      </c>
      <c r="G317" s="15">
        <f>G318+G322+G326</f>
        <v>25565.8</v>
      </c>
      <c r="H317" s="14">
        <f>H318+H322+H326</f>
        <v>13267.9</v>
      </c>
      <c r="I317" s="80">
        <f t="shared" si="5"/>
        <v>51.897065611089808</v>
      </c>
    </row>
    <row r="318" spans="1:9" ht="31.5" x14ac:dyDescent="0.25">
      <c r="A318" s="11" t="s">
        <v>79</v>
      </c>
      <c r="B318" s="6"/>
      <c r="C318" s="13" t="s">
        <v>221</v>
      </c>
      <c r="D318" s="13" t="s">
        <v>195</v>
      </c>
      <c r="E318" s="13">
        <v>4200059</v>
      </c>
      <c r="F318" s="13" t="s">
        <v>197</v>
      </c>
      <c r="G318" s="15">
        <f>G319+G320+G321</f>
        <v>11423.4</v>
      </c>
      <c r="H318" s="14">
        <f>H319+H320+H321</f>
        <v>6393</v>
      </c>
      <c r="I318" s="80">
        <f t="shared" si="5"/>
        <v>55.964073743368878</v>
      </c>
    </row>
    <row r="319" spans="1:9" ht="31.5" x14ac:dyDescent="0.25">
      <c r="A319" s="11" t="s">
        <v>22</v>
      </c>
      <c r="B319" s="6"/>
      <c r="C319" s="13" t="s">
        <v>221</v>
      </c>
      <c r="D319" s="13" t="s">
        <v>195</v>
      </c>
      <c r="E319" s="13">
        <v>4200059</v>
      </c>
      <c r="F319" s="13">
        <v>200</v>
      </c>
      <c r="G319" s="14">
        <v>5181.1000000000004</v>
      </c>
      <c r="H319" s="14">
        <v>2955.1</v>
      </c>
      <c r="I319" s="80">
        <f t="shared" si="5"/>
        <v>57.036150624384774</v>
      </c>
    </row>
    <row r="320" spans="1:9" ht="47.25" x14ac:dyDescent="0.25">
      <c r="A320" s="11" t="s">
        <v>95</v>
      </c>
      <c r="B320" s="2"/>
      <c r="C320" s="13" t="s">
        <v>221</v>
      </c>
      <c r="D320" s="13" t="s">
        <v>195</v>
      </c>
      <c r="E320" s="13">
        <v>4200059</v>
      </c>
      <c r="F320" s="13">
        <v>600</v>
      </c>
      <c r="G320" s="14">
        <v>5575.7</v>
      </c>
      <c r="H320" s="14">
        <v>3143.3</v>
      </c>
      <c r="I320" s="80">
        <f t="shared" si="5"/>
        <v>56.374984306903173</v>
      </c>
    </row>
    <row r="321" spans="1:9" ht="15.75" x14ac:dyDescent="0.25">
      <c r="A321" s="11" t="s">
        <v>23</v>
      </c>
      <c r="B321" s="6"/>
      <c r="C321" s="13" t="s">
        <v>221</v>
      </c>
      <c r="D321" s="13" t="s">
        <v>195</v>
      </c>
      <c r="E321" s="13">
        <v>4200059</v>
      </c>
      <c r="F321" s="13">
        <v>800</v>
      </c>
      <c r="G321" s="14">
        <v>666.6</v>
      </c>
      <c r="H321" s="14">
        <v>294.60000000000002</v>
      </c>
      <c r="I321" s="80">
        <f t="shared" si="5"/>
        <v>44.194419441944191</v>
      </c>
    </row>
    <row r="322" spans="1:9" ht="94.5" x14ac:dyDescent="0.25">
      <c r="A322" s="11" t="s">
        <v>137</v>
      </c>
      <c r="B322" s="6"/>
      <c r="C322" s="13" t="s">
        <v>221</v>
      </c>
      <c r="D322" s="13" t="s">
        <v>195</v>
      </c>
      <c r="E322" s="13">
        <v>4207306</v>
      </c>
      <c r="F322" s="13" t="s">
        <v>197</v>
      </c>
      <c r="G322" s="15">
        <f>G323+G324+G325</f>
        <v>46.9</v>
      </c>
      <c r="H322" s="14">
        <f>H323+H324+H325</f>
        <v>46.9</v>
      </c>
      <c r="I322" s="80">
        <f t="shared" si="5"/>
        <v>100</v>
      </c>
    </row>
    <row r="323" spans="1:9" ht="63" x14ac:dyDescent="0.25">
      <c r="A323" s="11" t="s">
        <v>88</v>
      </c>
      <c r="B323" s="6"/>
      <c r="C323" s="13" t="s">
        <v>221</v>
      </c>
      <c r="D323" s="13" t="s">
        <v>195</v>
      </c>
      <c r="E323" s="13">
        <v>4207306</v>
      </c>
      <c r="F323" s="13">
        <v>100</v>
      </c>
      <c r="G323" s="14">
        <v>2</v>
      </c>
      <c r="H323" s="14">
        <v>2</v>
      </c>
      <c r="I323" s="80">
        <f t="shared" si="5"/>
        <v>100</v>
      </c>
    </row>
    <row r="324" spans="1:9" ht="31.5" x14ac:dyDescent="0.25">
      <c r="A324" s="11" t="s">
        <v>22</v>
      </c>
      <c r="B324" s="6"/>
      <c r="C324" s="13" t="s">
        <v>221</v>
      </c>
      <c r="D324" s="13" t="s">
        <v>195</v>
      </c>
      <c r="E324" s="13">
        <v>4207306</v>
      </c>
      <c r="F324" s="13">
        <v>200</v>
      </c>
      <c r="G324" s="14">
        <v>20.5</v>
      </c>
      <c r="H324" s="14">
        <v>20.5</v>
      </c>
      <c r="I324" s="80">
        <f t="shared" si="5"/>
        <v>100</v>
      </c>
    </row>
    <row r="325" spans="1:9" ht="47.25" x14ac:dyDescent="0.25">
      <c r="A325" s="11" t="s">
        <v>95</v>
      </c>
      <c r="B325" s="12"/>
      <c r="C325" s="13" t="s">
        <v>221</v>
      </c>
      <c r="D325" s="13" t="s">
        <v>195</v>
      </c>
      <c r="E325" s="13">
        <v>4207306</v>
      </c>
      <c r="F325" s="13">
        <v>600</v>
      </c>
      <c r="G325" s="14">
        <v>24.4</v>
      </c>
      <c r="H325" s="14">
        <v>24.4</v>
      </c>
      <c r="I325" s="80">
        <f t="shared" si="5"/>
        <v>100</v>
      </c>
    </row>
    <row r="326" spans="1:9" ht="78.75" x14ac:dyDescent="0.25">
      <c r="A326" s="11" t="s">
        <v>138</v>
      </c>
      <c r="B326" s="2"/>
      <c r="C326" s="13" t="s">
        <v>221</v>
      </c>
      <c r="D326" s="13" t="s">
        <v>195</v>
      </c>
      <c r="E326" s="13">
        <v>4207308</v>
      </c>
      <c r="F326" s="13" t="s">
        <v>197</v>
      </c>
      <c r="G326" s="15">
        <f>G327+G328+G329</f>
        <v>14095.5</v>
      </c>
      <c r="H326" s="14">
        <f>H327+H328+H329</f>
        <v>6828</v>
      </c>
      <c r="I326" s="80">
        <f t="shared" si="5"/>
        <v>48.4409918058955</v>
      </c>
    </row>
    <row r="327" spans="1:9" ht="63" x14ac:dyDescent="0.25">
      <c r="A327" s="11" t="s">
        <v>104</v>
      </c>
      <c r="B327" s="2"/>
      <c r="C327" s="13" t="s">
        <v>221</v>
      </c>
      <c r="D327" s="13" t="s">
        <v>195</v>
      </c>
      <c r="E327" s="13">
        <v>4207308</v>
      </c>
      <c r="F327" s="13">
        <v>100</v>
      </c>
      <c r="G327" s="14">
        <v>5809.7</v>
      </c>
      <c r="H327" s="14">
        <v>2693.4</v>
      </c>
      <c r="I327" s="80">
        <f t="shared" si="5"/>
        <v>46.360397266640277</v>
      </c>
    </row>
    <row r="328" spans="1:9" ht="31.5" x14ac:dyDescent="0.25">
      <c r="A328" s="11" t="s">
        <v>22</v>
      </c>
      <c r="B328" s="2"/>
      <c r="C328" s="13" t="s">
        <v>221</v>
      </c>
      <c r="D328" s="13" t="s">
        <v>195</v>
      </c>
      <c r="E328" s="13">
        <v>4207308</v>
      </c>
      <c r="F328" s="13">
        <v>200</v>
      </c>
      <c r="G328" s="14">
        <v>559.79999999999995</v>
      </c>
      <c r="H328" s="14">
        <v>168.2</v>
      </c>
      <c r="I328" s="80">
        <f t="shared" si="5"/>
        <v>30.046445158985353</v>
      </c>
    </row>
    <row r="329" spans="1:9" ht="47.25" x14ac:dyDescent="0.25">
      <c r="A329" s="11" t="s">
        <v>95</v>
      </c>
      <c r="B329" s="2"/>
      <c r="C329" s="13" t="s">
        <v>221</v>
      </c>
      <c r="D329" s="13" t="s">
        <v>195</v>
      </c>
      <c r="E329" s="13">
        <v>4207308</v>
      </c>
      <c r="F329" s="13">
        <v>600</v>
      </c>
      <c r="G329" s="14">
        <v>7726</v>
      </c>
      <c r="H329" s="14">
        <v>3966.4</v>
      </c>
      <c r="I329" s="80">
        <f t="shared" si="5"/>
        <v>51.338338079213052</v>
      </c>
    </row>
    <row r="330" spans="1:9" ht="78.75" x14ac:dyDescent="0.25">
      <c r="A330" s="11" t="s">
        <v>139</v>
      </c>
      <c r="B330" s="2"/>
      <c r="C330" s="13" t="s">
        <v>221</v>
      </c>
      <c r="D330" s="13" t="s">
        <v>195</v>
      </c>
      <c r="E330" s="13">
        <v>5207209</v>
      </c>
      <c r="F330" s="13" t="s">
        <v>197</v>
      </c>
      <c r="G330" s="15">
        <f>G331+G332</f>
        <v>30138.7</v>
      </c>
      <c r="H330" s="14">
        <f>H331+H332</f>
        <v>15119.1</v>
      </c>
      <c r="I330" s="80">
        <f t="shared" si="5"/>
        <v>50.165070158965051</v>
      </c>
    </row>
    <row r="331" spans="1:9" ht="63" x14ac:dyDescent="0.25">
      <c r="A331" s="11" t="s">
        <v>88</v>
      </c>
      <c r="B331" s="2"/>
      <c r="C331" s="13" t="s">
        <v>221</v>
      </c>
      <c r="D331" s="13" t="s">
        <v>195</v>
      </c>
      <c r="E331" s="13">
        <v>5207209</v>
      </c>
      <c r="F331" s="13">
        <v>100</v>
      </c>
      <c r="G331" s="14">
        <v>14538.6</v>
      </c>
      <c r="H331" s="14">
        <v>6646</v>
      </c>
      <c r="I331" s="80">
        <f t="shared" si="5"/>
        <v>45.712792153302246</v>
      </c>
    </row>
    <row r="332" spans="1:9" ht="47.25" x14ac:dyDescent="0.25">
      <c r="A332" s="11" t="s">
        <v>95</v>
      </c>
      <c r="B332" s="2"/>
      <c r="C332" s="13" t="s">
        <v>221</v>
      </c>
      <c r="D332" s="13" t="s">
        <v>195</v>
      </c>
      <c r="E332" s="13">
        <v>5207209</v>
      </c>
      <c r="F332" s="13">
        <v>600</v>
      </c>
      <c r="G332" s="14">
        <v>15600.1</v>
      </c>
      <c r="H332" s="14">
        <v>8473.1</v>
      </c>
      <c r="I332" s="80">
        <f t="shared" si="5"/>
        <v>54.314395420542169</v>
      </c>
    </row>
    <row r="333" spans="1:9" ht="15.75" x14ac:dyDescent="0.25">
      <c r="A333" s="11" t="s">
        <v>44</v>
      </c>
      <c r="B333" s="2"/>
      <c r="C333" s="13" t="s">
        <v>221</v>
      </c>
      <c r="D333" s="13" t="s">
        <v>195</v>
      </c>
      <c r="E333" s="13">
        <v>7000000</v>
      </c>
      <c r="F333" s="13" t="s">
        <v>197</v>
      </c>
      <c r="G333" s="14">
        <f>G334</f>
        <v>175.1</v>
      </c>
      <c r="H333" s="14">
        <f>H334</f>
        <v>132.69999999999999</v>
      </c>
      <c r="I333" s="80">
        <f t="shared" si="5"/>
        <v>75.785265562535685</v>
      </c>
    </row>
    <row r="334" spans="1:9" ht="78.75" x14ac:dyDescent="0.25">
      <c r="A334" s="11" t="s">
        <v>140</v>
      </c>
      <c r="B334" s="2"/>
      <c r="C334" s="13" t="s">
        <v>221</v>
      </c>
      <c r="D334" s="13" t="s">
        <v>195</v>
      </c>
      <c r="E334" s="13">
        <v>7030000</v>
      </c>
      <c r="F334" s="13" t="s">
        <v>197</v>
      </c>
      <c r="G334" s="15">
        <f>G335+G336</f>
        <v>175.1</v>
      </c>
      <c r="H334" s="14">
        <f>H335+H336</f>
        <v>132.69999999999999</v>
      </c>
      <c r="I334" s="80">
        <f t="shared" si="5"/>
        <v>75.785265562535685</v>
      </c>
    </row>
    <row r="335" spans="1:9" ht="31.5" x14ac:dyDescent="0.25">
      <c r="A335" s="11" t="s">
        <v>22</v>
      </c>
      <c r="B335" s="2"/>
      <c r="C335" s="13" t="s">
        <v>221</v>
      </c>
      <c r="D335" s="13" t="s">
        <v>195</v>
      </c>
      <c r="E335" s="13">
        <v>7030000</v>
      </c>
      <c r="F335" s="13">
        <v>200</v>
      </c>
      <c r="G335" s="14">
        <v>68</v>
      </c>
      <c r="H335" s="14">
        <v>26.2</v>
      </c>
      <c r="I335" s="80">
        <f t="shared" si="5"/>
        <v>38.529411764705877</v>
      </c>
    </row>
    <row r="336" spans="1:9" ht="47.25" x14ac:dyDescent="0.25">
      <c r="A336" s="11" t="s">
        <v>95</v>
      </c>
      <c r="B336" s="2"/>
      <c r="C336" s="13" t="s">
        <v>221</v>
      </c>
      <c r="D336" s="13" t="s">
        <v>195</v>
      </c>
      <c r="E336" s="13">
        <v>7030000</v>
      </c>
      <c r="F336" s="13">
        <v>600</v>
      </c>
      <c r="G336" s="14">
        <v>107.1</v>
      </c>
      <c r="H336" s="14">
        <v>106.5</v>
      </c>
      <c r="I336" s="80">
        <f t="shared" si="5"/>
        <v>99.439775910364148</v>
      </c>
    </row>
    <row r="337" spans="1:9" ht="15.75" x14ac:dyDescent="0.25">
      <c r="A337" s="8" t="s">
        <v>141</v>
      </c>
      <c r="B337" s="2"/>
      <c r="C337" s="9" t="s">
        <v>221</v>
      </c>
      <c r="D337" s="9" t="s">
        <v>202</v>
      </c>
      <c r="E337" s="9" t="s">
        <v>12</v>
      </c>
      <c r="F337" s="9" t="s">
        <v>197</v>
      </c>
      <c r="G337" s="26">
        <f>G338+G340+G348+G351+G355+G358</f>
        <v>112708.09999999998</v>
      </c>
      <c r="H337" s="5">
        <f>H338+H340+H348+H351+H355+H358</f>
        <v>64424.3</v>
      </c>
      <c r="I337" s="81">
        <f t="shared" si="5"/>
        <v>57.160310572177167</v>
      </c>
    </row>
    <row r="338" spans="1:9" ht="31.5" x14ac:dyDescent="0.25">
      <c r="A338" s="16" t="s">
        <v>235</v>
      </c>
      <c r="B338" s="19"/>
      <c r="C338" s="18" t="s">
        <v>221</v>
      </c>
      <c r="D338" s="18" t="s">
        <v>202</v>
      </c>
      <c r="E338" s="18" t="s">
        <v>236</v>
      </c>
      <c r="F338" s="18" t="s">
        <v>197</v>
      </c>
      <c r="G338" s="15">
        <v>207.4</v>
      </c>
      <c r="H338" s="15">
        <v>188.5</v>
      </c>
      <c r="I338" s="80">
        <f t="shared" si="5"/>
        <v>90.887174541947928</v>
      </c>
    </row>
    <row r="339" spans="1:9" ht="47.25" x14ac:dyDescent="0.25">
      <c r="A339" s="16" t="s">
        <v>95</v>
      </c>
      <c r="B339" s="19"/>
      <c r="C339" s="18" t="s">
        <v>221</v>
      </c>
      <c r="D339" s="18" t="s">
        <v>202</v>
      </c>
      <c r="E339" s="18" t="s">
        <v>236</v>
      </c>
      <c r="F339" s="18" t="s">
        <v>222</v>
      </c>
      <c r="G339" s="15">
        <v>207.4</v>
      </c>
      <c r="H339" s="15">
        <v>188.5</v>
      </c>
      <c r="I339" s="80">
        <f t="shared" si="5"/>
        <v>90.887174541947928</v>
      </c>
    </row>
    <row r="340" spans="1:9" ht="31.5" x14ac:dyDescent="0.25">
      <c r="A340" s="11" t="s">
        <v>142</v>
      </c>
      <c r="B340" s="2"/>
      <c r="C340" s="13" t="s">
        <v>221</v>
      </c>
      <c r="D340" s="13" t="s">
        <v>202</v>
      </c>
      <c r="E340" s="13">
        <v>4210000</v>
      </c>
      <c r="F340" s="13" t="s">
        <v>197</v>
      </c>
      <c r="G340" s="15">
        <f>G341+G343</f>
        <v>81105.299999999988</v>
      </c>
      <c r="H340" s="14">
        <f>H341+H343</f>
        <v>46642.5</v>
      </c>
      <c r="I340" s="80">
        <f t="shared" si="5"/>
        <v>57.508572189487005</v>
      </c>
    </row>
    <row r="341" spans="1:9" ht="31.5" x14ac:dyDescent="0.25">
      <c r="A341" s="11" t="s">
        <v>143</v>
      </c>
      <c r="B341" s="2"/>
      <c r="C341" s="13" t="s">
        <v>221</v>
      </c>
      <c r="D341" s="13" t="s">
        <v>202</v>
      </c>
      <c r="E341" s="13">
        <v>4210059</v>
      </c>
      <c r="F341" s="13" t="s">
        <v>197</v>
      </c>
      <c r="G341" s="14">
        <v>7527.7</v>
      </c>
      <c r="H341" s="14">
        <v>4155.8</v>
      </c>
      <c r="I341" s="80">
        <f t="shared" si="5"/>
        <v>55.206769664040813</v>
      </c>
    </row>
    <row r="342" spans="1:9" ht="47.25" x14ac:dyDescent="0.25">
      <c r="A342" s="11" t="s">
        <v>95</v>
      </c>
      <c r="B342" s="2"/>
      <c r="C342" s="13" t="s">
        <v>221</v>
      </c>
      <c r="D342" s="13" t="s">
        <v>202</v>
      </c>
      <c r="E342" s="13">
        <v>4210059</v>
      </c>
      <c r="F342" s="13">
        <v>600</v>
      </c>
      <c r="G342" s="14">
        <v>7527.7</v>
      </c>
      <c r="H342" s="14">
        <v>4155.8</v>
      </c>
      <c r="I342" s="80">
        <f t="shared" si="5"/>
        <v>55.206769664040813</v>
      </c>
    </row>
    <row r="343" spans="1:9" ht="15.75" x14ac:dyDescent="0.25">
      <c r="A343" s="86" t="s">
        <v>144</v>
      </c>
      <c r="B343" s="98"/>
      <c r="C343" s="94" t="s">
        <v>221</v>
      </c>
      <c r="D343" s="94" t="s">
        <v>202</v>
      </c>
      <c r="E343" s="94">
        <v>4217307</v>
      </c>
      <c r="F343" s="94" t="s">
        <v>197</v>
      </c>
      <c r="G343" s="88">
        <f>G345+G346+G347</f>
        <v>73577.599999999991</v>
      </c>
      <c r="H343" s="14">
        <f>H345+H346+H347</f>
        <v>42486.7</v>
      </c>
      <c r="I343" s="80">
        <f t="shared" si="5"/>
        <v>57.74406884704041</v>
      </c>
    </row>
    <row r="344" spans="1:9" ht="15.75" hidden="1" x14ac:dyDescent="0.25">
      <c r="A344" s="86"/>
      <c r="B344" s="98"/>
      <c r="C344" s="94"/>
      <c r="D344" s="94"/>
      <c r="E344" s="94"/>
      <c r="F344" s="94"/>
      <c r="G344" s="88"/>
      <c r="H344" s="14"/>
      <c r="I344" s="80" t="e">
        <f t="shared" si="5"/>
        <v>#DIV/0!</v>
      </c>
    </row>
    <row r="345" spans="1:9" ht="63" x14ac:dyDescent="0.25">
      <c r="A345" s="11" t="s">
        <v>88</v>
      </c>
      <c r="B345" s="2"/>
      <c r="C345" s="13" t="s">
        <v>221</v>
      </c>
      <c r="D345" s="13" t="s">
        <v>202</v>
      </c>
      <c r="E345" s="13">
        <v>4217307</v>
      </c>
      <c r="F345" s="13">
        <v>100</v>
      </c>
      <c r="G345" s="14">
        <v>15294.4</v>
      </c>
      <c r="H345" s="14">
        <v>8961.1</v>
      </c>
      <c r="I345" s="80">
        <f t="shared" si="5"/>
        <v>58.590726017365839</v>
      </c>
    </row>
    <row r="346" spans="1:9" ht="31.5" x14ac:dyDescent="0.25">
      <c r="A346" s="11" t="s">
        <v>22</v>
      </c>
      <c r="B346" s="2"/>
      <c r="C346" s="13" t="s">
        <v>221</v>
      </c>
      <c r="D346" s="13" t="s">
        <v>202</v>
      </c>
      <c r="E346" s="13">
        <v>4217307</v>
      </c>
      <c r="F346" s="13">
        <v>200</v>
      </c>
      <c r="G346" s="14">
        <v>674.5</v>
      </c>
      <c r="H346" s="14">
        <v>230.5</v>
      </c>
      <c r="I346" s="80">
        <f t="shared" si="5"/>
        <v>34.173461823573014</v>
      </c>
    </row>
    <row r="347" spans="1:9" ht="47.25" x14ac:dyDescent="0.25">
      <c r="A347" s="11" t="s">
        <v>95</v>
      </c>
      <c r="B347" s="2"/>
      <c r="C347" s="13" t="s">
        <v>221</v>
      </c>
      <c r="D347" s="13" t="s">
        <v>202</v>
      </c>
      <c r="E347" s="13">
        <v>4217307</v>
      </c>
      <c r="F347" s="13">
        <v>600</v>
      </c>
      <c r="G347" s="14">
        <v>57608.7</v>
      </c>
      <c r="H347" s="14">
        <v>33295.1</v>
      </c>
      <c r="I347" s="80">
        <f t="shared" si="5"/>
        <v>57.795263562621621</v>
      </c>
    </row>
    <row r="348" spans="1:9" ht="31.5" x14ac:dyDescent="0.25">
      <c r="A348" s="11" t="s">
        <v>145</v>
      </c>
      <c r="B348" s="2"/>
      <c r="C348" s="13" t="s">
        <v>221</v>
      </c>
      <c r="D348" s="13" t="s">
        <v>202</v>
      </c>
      <c r="E348" s="13">
        <v>4230000</v>
      </c>
      <c r="F348" s="13" t="s">
        <v>197</v>
      </c>
      <c r="G348" s="14">
        <v>877.3</v>
      </c>
      <c r="H348" s="14">
        <v>560.29999999999995</v>
      </c>
      <c r="I348" s="80">
        <f t="shared" si="5"/>
        <v>63.866408298187615</v>
      </c>
    </row>
    <row r="349" spans="1:9" ht="31.5" x14ac:dyDescent="0.25">
      <c r="A349" s="11" t="s">
        <v>143</v>
      </c>
      <c r="B349" s="2"/>
      <c r="C349" s="13" t="s">
        <v>221</v>
      </c>
      <c r="D349" s="13" t="s">
        <v>202</v>
      </c>
      <c r="E349" s="13">
        <v>4230059</v>
      </c>
      <c r="F349" s="13" t="s">
        <v>197</v>
      </c>
      <c r="G349" s="14">
        <v>877.3</v>
      </c>
      <c r="H349" s="14">
        <v>560.29999999999995</v>
      </c>
      <c r="I349" s="80">
        <f t="shared" si="5"/>
        <v>63.866408298187615</v>
      </c>
    </row>
    <row r="350" spans="1:9" ht="47.25" x14ac:dyDescent="0.25">
      <c r="A350" s="11" t="s">
        <v>95</v>
      </c>
      <c r="B350" s="2"/>
      <c r="C350" s="13" t="s">
        <v>221</v>
      </c>
      <c r="D350" s="13" t="s">
        <v>202</v>
      </c>
      <c r="E350" s="13">
        <v>4230059</v>
      </c>
      <c r="F350" s="13">
        <v>600</v>
      </c>
      <c r="G350" s="14">
        <v>877.3</v>
      </c>
      <c r="H350" s="14">
        <v>560.29999999999995</v>
      </c>
      <c r="I350" s="80">
        <f t="shared" si="5"/>
        <v>63.866408298187615</v>
      </c>
    </row>
    <row r="351" spans="1:9" ht="31.5" x14ac:dyDescent="0.25">
      <c r="A351" s="11" t="s">
        <v>146</v>
      </c>
      <c r="B351" s="2"/>
      <c r="C351" s="13" t="s">
        <v>221</v>
      </c>
      <c r="D351" s="13" t="s">
        <v>202</v>
      </c>
      <c r="E351" s="13">
        <v>4330000</v>
      </c>
      <c r="F351" s="13" t="s">
        <v>197</v>
      </c>
      <c r="G351" s="14">
        <f>G352</f>
        <v>4508.0999999999995</v>
      </c>
      <c r="H351" s="14">
        <f>H352</f>
        <v>1932.5</v>
      </c>
      <c r="I351" s="80">
        <f t="shared" si="5"/>
        <v>42.867283334442455</v>
      </c>
    </row>
    <row r="352" spans="1:9" ht="31.5" x14ac:dyDescent="0.25">
      <c r="A352" s="11" t="s">
        <v>79</v>
      </c>
      <c r="B352" s="2"/>
      <c r="C352" s="13" t="s">
        <v>221</v>
      </c>
      <c r="D352" s="13" t="s">
        <v>202</v>
      </c>
      <c r="E352" s="13">
        <v>4330059</v>
      </c>
      <c r="F352" s="13" t="s">
        <v>197</v>
      </c>
      <c r="G352" s="15">
        <f>G353+G354</f>
        <v>4508.0999999999995</v>
      </c>
      <c r="H352" s="14">
        <f>H353+H354</f>
        <v>1932.5</v>
      </c>
      <c r="I352" s="80">
        <f t="shared" si="5"/>
        <v>42.867283334442455</v>
      </c>
    </row>
    <row r="353" spans="1:9" ht="31.5" x14ac:dyDescent="0.25">
      <c r="A353" s="11" t="s">
        <v>72</v>
      </c>
      <c r="B353" s="2"/>
      <c r="C353" s="13" t="s">
        <v>221</v>
      </c>
      <c r="D353" s="13" t="s">
        <v>202</v>
      </c>
      <c r="E353" s="13">
        <v>4330059</v>
      </c>
      <c r="F353" s="13">
        <v>200</v>
      </c>
      <c r="G353" s="14">
        <v>4113.8999999999996</v>
      </c>
      <c r="H353" s="14">
        <v>1750.4</v>
      </c>
      <c r="I353" s="80">
        <f t="shared" si="5"/>
        <v>42.548433360071961</v>
      </c>
    </row>
    <row r="354" spans="1:9" ht="15.75" x14ac:dyDescent="0.25">
      <c r="A354" s="11" t="s">
        <v>23</v>
      </c>
      <c r="B354" s="2"/>
      <c r="C354" s="13" t="s">
        <v>221</v>
      </c>
      <c r="D354" s="13" t="s">
        <v>202</v>
      </c>
      <c r="E354" s="13">
        <v>4330059</v>
      </c>
      <c r="F354" s="13">
        <v>800</v>
      </c>
      <c r="G354" s="14">
        <v>394.2</v>
      </c>
      <c r="H354" s="14">
        <v>182.1</v>
      </c>
      <c r="I354" s="80">
        <f t="shared" si="5"/>
        <v>46.19482496194825</v>
      </c>
    </row>
    <row r="355" spans="1:9" ht="78.75" x14ac:dyDescent="0.25">
      <c r="A355" s="11" t="s">
        <v>80</v>
      </c>
      <c r="B355" s="2"/>
      <c r="C355" s="13" t="s">
        <v>221</v>
      </c>
      <c r="D355" s="13" t="s">
        <v>202</v>
      </c>
      <c r="E355" s="13">
        <v>5207209</v>
      </c>
      <c r="F355" s="13" t="s">
        <v>197</v>
      </c>
      <c r="G355" s="15">
        <f>G356+G357</f>
        <v>25885.1</v>
      </c>
      <c r="H355" s="14">
        <f>H356+H357</f>
        <v>14976.099999999999</v>
      </c>
      <c r="I355" s="80">
        <f t="shared" si="5"/>
        <v>57.856063913216481</v>
      </c>
    </row>
    <row r="356" spans="1:9" ht="63" x14ac:dyDescent="0.25">
      <c r="A356" s="11" t="s">
        <v>88</v>
      </c>
      <c r="B356" s="2"/>
      <c r="C356" s="13" t="s">
        <v>221</v>
      </c>
      <c r="D356" s="13" t="s">
        <v>202</v>
      </c>
      <c r="E356" s="13">
        <v>5207209</v>
      </c>
      <c r="F356" s="13">
        <v>100</v>
      </c>
      <c r="G356" s="14">
        <v>5937.8</v>
      </c>
      <c r="H356" s="14">
        <v>3503.8</v>
      </c>
      <c r="I356" s="80">
        <f t="shared" si="5"/>
        <v>59.008386944659641</v>
      </c>
    </row>
    <row r="357" spans="1:9" ht="47.25" x14ac:dyDescent="0.25">
      <c r="A357" s="11" t="s">
        <v>95</v>
      </c>
      <c r="B357" s="2"/>
      <c r="C357" s="13" t="s">
        <v>221</v>
      </c>
      <c r="D357" s="13" t="s">
        <v>202</v>
      </c>
      <c r="E357" s="13">
        <v>5207209</v>
      </c>
      <c r="F357" s="13" t="s">
        <v>222</v>
      </c>
      <c r="G357" s="14">
        <v>19947.3</v>
      </c>
      <c r="H357" s="14">
        <v>11472.3</v>
      </c>
      <c r="I357" s="80">
        <f t="shared" si="5"/>
        <v>57.513046878524911</v>
      </c>
    </row>
    <row r="358" spans="1:9" ht="15.75" x14ac:dyDescent="0.25">
      <c r="A358" s="11" t="s">
        <v>44</v>
      </c>
      <c r="B358" s="2"/>
      <c r="C358" s="13" t="s">
        <v>221</v>
      </c>
      <c r="D358" s="13" t="s">
        <v>202</v>
      </c>
      <c r="E358" s="13">
        <v>7000000</v>
      </c>
      <c r="F358" s="13" t="s">
        <v>197</v>
      </c>
      <c r="G358" s="14">
        <v>124.9</v>
      </c>
      <c r="H358" s="14">
        <v>124.4</v>
      </c>
      <c r="I358" s="80">
        <f t="shared" si="5"/>
        <v>99.599679743795036</v>
      </c>
    </row>
    <row r="359" spans="1:9" ht="78.75" x14ac:dyDescent="0.25">
      <c r="A359" s="11" t="s">
        <v>140</v>
      </c>
      <c r="B359" s="2"/>
      <c r="C359" s="13" t="s">
        <v>221</v>
      </c>
      <c r="D359" s="13" t="s">
        <v>202</v>
      </c>
      <c r="E359" s="13">
        <v>7030000</v>
      </c>
      <c r="F359" s="13" t="s">
        <v>197</v>
      </c>
      <c r="G359" s="14">
        <v>124.9</v>
      </c>
      <c r="H359" s="14">
        <v>124.4</v>
      </c>
      <c r="I359" s="80">
        <f t="shared" si="5"/>
        <v>99.599679743795036</v>
      </c>
    </row>
    <row r="360" spans="1:9" ht="47.25" x14ac:dyDescent="0.25">
      <c r="A360" s="11" t="s">
        <v>95</v>
      </c>
      <c r="B360" s="2"/>
      <c r="C360" s="13" t="s">
        <v>221</v>
      </c>
      <c r="D360" s="13" t="s">
        <v>202</v>
      </c>
      <c r="E360" s="13">
        <v>7030000</v>
      </c>
      <c r="F360" s="13">
        <v>600</v>
      </c>
      <c r="G360" s="14">
        <v>124.9</v>
      </c>
      <c r="H360" s="14">
        <v>124.4</v>
      </c>
      <c r="I360" s="80">
        <f t="shared" si="5"/>
        <v>99.599679743795036</v>
      </c>
    </row>
    <row r="361" spans="1:9" ht="31.5" x14ac:dyDescent="0.25">
      <c r="A361" s="8" t="s">
        <v>147</v>
      </c>
      <c r="B361" s="2"/>
      <c r="C361" s="9" t="s">
        <v>221</v>
      </c>
      <c r="D361" s="9" t="s">
        <v>221</v>
      </c>
      <c r="E361" s="9" t="s">
        <v>12</v>
      </c>
      <c r="F361" s="9" t="s">
        <v>197</v>
      </c>
      <c r="G361" s="26">
        <f>G362+G366</f>
        <v>1136</v>
      </c>
      <c r="H361" s="5">
        <f>H362+H366</f>
        <v>811</v>
      </c>
      <c r="I361" s="81">
        <f t="shared" si="5"/>
        <v>71.390845070422543</v>
      </c>
    </row>
    <row r="362" spans="1:9" ht="15.75" x14ac:dyDescent="0.25">
      <c r="A362" s="11" t="s">
        <v>48</v>
      </c>
      <c r="B362" s="2"/>
      <c r="C362" s="13" t="s">
        <v>221</v>
      </c>
      <c r="D362" s="13" t="s">
        <v>221</v>
      </c>
      <c r="E362" s="13">
        <v>6000000</v>
      </c>
      <c r="F362" s="13" t="s">
        <v>197</v>
      </c>
      <c r="G362" s="14">
        <v>180.1</v>
      </c>
      <c r="H362" s="14"/>
      <c r="I362" s="80">
        <f t="shared" si="5"/>
        <v>0</v>
      </c>
    </row>
    <row r="363" spans="1:9" ht="78.75" x14ac:dyDescent="0.25">
      <c r="A363" s="11" t="s">
        <v>148</v>
      </c>
      <c r="B363" s="2"/>
      <c r="C363" s="13" t="s">
        <v>221</v>
      </c>
      <c r="D363" s="13" t="s">
        <v>221</v>
      </c>
      <c r="E363" s="13">
        <v>6190000</v>
      </c>
      <c r="F363" s="13" t="s">
        <v>197</v>
      </c>
      <c r="G363" s="14">
        <v>180.1</v>
      </c>
      <c r="H363" s="14"/>
      <c r="I363" s="80">
        <f t="shared" si="5"/>
        <v>0</v>
      </c>
    </row>
    <row r="364" spans="1:9" ht="126" x14ac:dyDescent="0.25">
      <c r="A364" s="11" t="s">
        <v>149</v>
      </c>
      <c r="B364" s="2"/>
      <c r="C364" s="13" t="s">
        <v>221</v>
      </c>
      <c r="D364" s="13" t="s">
        <v>221</v>
      </c>
      <c r="E364" s="13">
        <v>6197332</v>
      </c>
      <c r="F364" s="13" t="s">
        <v>197</v>
      </c>
      <c r="G364" s="14">
        <v>180.1</v>
      </c>
      <c r="H364" s="14"/>
      <c r="I364" s="80">
        <f t="shared" si="5"/>
        <v>0</v>
      </c>
    </row>
    <row r="365" spans="1:9" ht="31.5" x14ac:dyDescent="0.25">
      <c r="A365" s="11" t="s">
        <v>43</v>
      </c>
      <c r="B365" s="2"/>
      <c r="C365" s="13" t="s">
        <v>221</v>
      </c>
      <c r="D365" s="13" t="s">
        <v>221</v>
      </c>
      <c r="E365" s="13">
        <v>6197332</v>
      </c>
      <c r="F365" s="13">
        <v>300</v>
      </c>
      <c r="G365" s="14">
        <v>180.1</v>
      </c>
      <c r="H365" s="14"/>
      <c r="I365" s="80">
        <f t="shared" si="5"/>
        <v>0</v>
      </c>
    </row>
    <row r="366" spans="1:9" ht="15.75" x14ac:dyDescent="0.25">
      <c r="A366" s="11" t="s">
        <v>44</v>
      </c>
      <c r="B366" s="2"/>
      <c r="C366" s="13" t="s">
        <v>221</v>
      </c>
      <c r="D366" s="13" t="s">
        <v>221</v>
      </c>
      <c r="E366" s="13">
        <v>7000000</v>
      </c>
      <c r="F366" s="13" t="s">
        <v>197</v>
      </c>
      <c r="G366" s="14">
        <f>G367</f>
        <v>955.9</v>
      </c>
      <c r="H366" s="15">
        <f>H367</f>
        <v>811</v>
      </c>
      <c r="I366" s="80">
        <f t="shared" si="5"/>
        <v>84.841510618265517</v>
      </c>
    </row>
    <row r="367" spans="1:9" ht="47.25" x14ac:dyDescent="0.25">
      <c r="A367" s="11" t="s">
        <v>150</v>
      </c>
      <c r="B367" s="2"/>
      <c r="C367" s="13" t="s">
        <v>221</v>
      </c>
      <c r="D367" s="13" t="s">
        <v>221</v>
      </c>
      <c r="E367" s="13">
        <v>7070000</v>
      </c>
      <c r="F367" s="13" t="s">
        <v>197</v>
      </c>
      <c r="G367" s="14">
        <f>G368+G370+G371+G369</f>
        <v>955.9</v>
      </c>
      <c r="H367" s="57">
        <f>H368+H370+H371+H369</f>
        <v>811</v>
      </c>
      <c r="I367" s="80">
        <f t="shared" si="5"/>
        <v>84.841510618265517</v>
      </c>
    </row>
    <row r="368" spans="1:9" ht="31.5" x14ac:dyDescent="0.25">
      <c r="A368" s="11" t="s">
        <v>72</v>
      </c>
      <c r="B368" s="2"/>
      <c r="C368" s="13" t="s">
        <v>221</v>
      </c>
      <c r="D368" s="13" t="s">
        <v>221</v>
      </c>
      <c r="E368" s="13">
        <v>7070000</v>
      </c>
      <c r="F368" s="13">
        <v>200</v>
      </c>
      <c r="G368" s="14">
        <v>66</v>
      </c>
      <c r="H368" s="14">
        <v>66</v>
      </c>
      <c r="I368" s="80">
        <f t="shared" si="5"/>
        <v>100</v>
      </c>
    </row>
    <row r="369" spans="1:9" ht="15.75" x14ac:dyDescent="0.25">
      <c r="A369" s="56"/>
      <c r="B369" s="59"/>
      <c r="C369" s="58" t="s">
        <v>221</v>
      </c>
      <c r="D369" s="58" t="s">
        <v>221</v>
      </c>
      <c r="E369" s="58">
        <v>7070000</v>
      </c>
      <c r="F369" s="58" t="s">
        <v>237</v>
      </c>
      <c r="G369" s="57">
        <v>24.9</v>
      </c>
      <c r="H369" s="57">
        <v>24.9</v>
      </c>
      <c r="I369" s="80"/>
    </row>
    <row r="370" spans="1:9" ht="47.25" x14ac:dyDescent="0.25">
      <c r="A370" s="11" t="s">
        <v>95</v>
      </c>
      <c r="B370" s="2"/>
      <c r="C370" s="13" t="s">
        <v>221</v>
      </c>
      <c r="D370" s="13" t="s">
        <v>221</v>
      </c>
      <c r="E370" s="13">
        <v>7070000</v>
      </c>
      <c r="F370" s="13">
        <v>600</v>
      </c>
      <c r="G370" s="14">
        <v>301</v>
      </c>
      <c r="H370" s="14">
        <v>263.5</v>
      </c>
      <c r="I370" s="80">
        <f t="shared" si="5"/>
        <v>87.541528239202663</v>
      </c>
    </row>
    <row r="371" spans="1:9" ht="15.75" x14ac:dyDescent="0.25">
      <c r="A371" s="11" t="s">
        <v>23</v>
      </c>
      <c r="B371" s="2"/>
      <c r="C371" s="13" t="s">
        <v>221</v>
      </c>
      <c r="D371" s="13" t="s">
        <v>221</v>
      </c>
      <c r="E371" s="13">
        <v>7070000</v>
      </c>
      <c r="F371" s="13">
        <v>800</v>
      </c>
      <c r="G371" s="14">
        <v>564</v>
      </c>
      <c r="H371" s="14">
        <v>456.6</v>
      </c>
      <c r="I371" s="80">
        <f t="shared" si="5"/>
        <v>80.957446808510653</v>
      </c>
    </row>
    <row r="372" spans="1:9" ht="31.5" x14ac:dyDescent="0.25">
      <c r="A372" s="8" t="s">
        <v>151</v>
      </c>
      <c r="B372" s="2"/>
      <c r="C372" s="9" t="s">
        <v>221</v>
      </c>
      <c r="D372" s="9" t="s">
        <v>215</v>
      </c>
      <c r="E372" s="9" t="s">
        <v>12</v>
      </c>
      <c r="F372" s="9" t="s">
        <v>197</v>
      </c>
      <c r="G372" s="26">
        <f>G373+G384+G389+G391</f>
        <v>23898</v>
      </c>
      <c r="H372" s="5">
        <f>H373+H384+H389+H391</f>
        <v>11313.199999999999</v>
      </c>
      <c r="I372" s="81">
        <f t="shared" si="5"/>
        <v>47.339526320194153</v>
      </c>
    </row>
    <row r="373" spans="1:9" ht="47.25" x14ac:dyDescent="0.25">
      <c r="A373" s="11" t="s">
        <v>18</v>
      </c>
      <c r="B373" s="2"/>
      <c r="C373" s="13" t="s">
        <v>221</v>
      </c>
      <c r="D373" s="13" t="s">
        <v>215</v>
      </c>
      <c r="E373" s="13" t="s">
        <v>198</v>
      </c>
      <c r="F373" s="13" t="s">
        <v>197</v>
      </c>
      <c r="G373" s="15">
        <f>G374+G378+G381</f>
        <v>2955.2</v>
      </c>
      <c r="H373" s="14">
        <f>H374+H378+H381</f>
        <v>1463.4</v>
      </c>
      <c r="I373" s="80">
        <f t="shared" ref="I373:I415" si="6">H373/G373*100</f>
        <v>49.519491066594483</v>
      </c>
    </row>
    <row r="374" spans="1:9" ht="31.5" x14ac:dyDescent="0.25">
      <c r="A374" s="11" t="s">
        <v>71</v>
      </c>
      <c r="B374" s="2"/>
      <c r="C374" s="13" t="s">
        <v>221</v>
      </c>
      <c r="D374" s="13" t="s">
        <v>215</v>
      </c>
      <c r="E374" s="13" t="s">
        <v>199</v>
      </c>
      <c r="F374" s="13" t="s">
        <v>197</v>
      </c>
      <c r="G374" s="15">
        <f>G375+G376+G377</f>
        <v>2183.7999999999997</v>
      </c>
      <c r="H374" s="14">
        <f>H375+H376+H377</f>
        <v>1094.6000000000001</v>
      </c>
      <c r="I374" s="80">
        <f t="shared" si="6"/>
        <v>50.12363769575969</v>
      </c>
    </row>
    <row r="375" spans="1:9" ht="63" x14ac:dyDescent="0.25">
      <c r="A375" s="11" t="s">
        <v>88</v>
      </c>
      <c r="B375" s="2"/>
      <c r="C375" s="13" t="s">
        <v>221</v>
      </c>
      <c r="D375" s="13" t="s">
        <v>215</v>
      </c>
      <c r="E375" s="13" t="s">
        <v>199</v>
      </c>
      <c r="F375" s="13">
        <v>100</v>
      </c>
      <c r="G375" s="14">
        <v>2057.9</v>
      </c>
      <c r="H375" s="14">
        <v>1046.9000000000001</v>
      </c>
      <c r="I375" s="80">
        <f t="shared" si="6"/>
        <v>50.872248408571849</v>
      </c>
    </row>
    <row r="376" spans="1:9" ht="31.5" x14ac:dyDescent="0.25">
      <c r="A376" s="11" t="s">
        <v>72</v>
      </c>
      <c r="B376" s="2"/>
      <c r="C376" s="13" t="s">
        <v>221</v>
      </c>
      <c r="D376" s="13" t="s">
        <v>215</v>
      </c>
      <c r="E376" s="13" t="s">
        <v>199</v>
      </c>
      <c r="F376" s="13">
        <v>200</v>
      </c>
      <c r="G376" s="14">
        <v>119.7</v>
      </c>
      <c r="H376" s="14">
        <v>44.9</v>
      </c>
      <c r="I376" s="80">
        <f t="shared" si="6"/>
        <v>37.510442773600666</v>
      </c>
    </row>
    <row r="377" spans="1:9" ht="15.75" x14ac:dyDescent="0.25">
      <c r="A377" s="11" t="s">
        <v>23</v>
      </c>
      <c r="B377" s="2"/>
      <c r="C377" s="13" t="s">
        <v>221</v>
      </c>
      <c r="D377" s="13" t="s">
        <v>215</v>
      </c>
      <c r="E377" s="13" t="s">
        <v>199</v>
      </c>
      <c r="F377" s="13">
        <v>800</v>
      </c>
      <c r="G377" s="14">
        <v>6.2</v>
      </c>
      <c r="H377" s="14">
        <v>2.8</v>
      </c>
      <c r="I377" s="80">
        <f t="shared" si="6"/>
        <v>45.161290322580641</v>
      </c>
    </row>
    <row r="378" spans="1:9" ht="204.75" x14ac:dyDescent="0.25">
      <c r="A378" s="11" t="s">
        <v>152</v>
      </c>
      <c r="B378" s="2"/>
      <c r="C378" s="13" t="s">
        <v>221</v>
      </c>
      <c r="D378" s="13" t="s">
        <v>215</v>
      </c>
      <c r="E378" s="13" t="s">
        <v>223</v>
      </c>
      <c r="F378" s="13" t="s">
        <v>197</v>
      </c>
      <c r="G378" s="15">
        <f>G379+G380</f>
        <v>421.8</v>
      </c>
      <c r="H378" s="14">
        <f>H379+H380</f>
        <v>227.3</v>
      </c>
      <c r="I378" s="80">
        <f t="shared" si="6"/>
        <v>53.888098624940724</v>
      </c>
    </row>
    <row r="379" spans="1:9" ht="63" x14ac:dyDescent="0.25">
      <c r="A379" s="11" t="s">
        <v>88</v>
      </c>
      <c r="B379" s="2"/>
      <c r="C379" s="13" t="s">
        <v>221</v>
      </c>
      <c r="D379" s="13" t="s">
        <v>215</v>
      </c>
      <c r="E379" s="13" t="s">
        <v>223</v>
      </c>
      <c r="F379" s="13">
        <v>100</v>
      </c>
      <c r="G379" s="14">
        <v>354.3</v>
      </c>
      <c r="H379" s="14">
        <v>217.4</v>
      </c>
      <c r="I379" s="80">
        <f t="shared" si="6"/>
        <v>61.360429014959074</v>
      </c>
    </row>
    <row r="380" spans="1:9" ht="31.5" x14ac:dyDescent="0.25">
      <c r="A380" s="11" t="s">
        <v>72</v>
      </c>
      <c r="B380" s="2"/>
      <c r="C380" s="13" t="s">
        <v>221</v>
      </c>
      <c r="D380" s="13" t="s">
        <v>215</v>
      </c>
      <c r="E380" s="13" t="s">
        <v>223</v>
      </c>
      <c r="F380" s="13">
        <v>200</v>
      </c>
      <c r="G380" s="14">
        <v>67.5</v>
      </c>
      <c r="H380" s="14">
        <v>9.9</v>
      </c>
      <c r="I380" s="80">
        <f t="shared" si="6"/>
        <v>14.666666666666666</v>
      </c>
    </row>
    <row r="381" spans="1:9" ht="94.5" x14ac:dyDescent="0.25">
      <c r="A381" s="11" t="s">
        <v>153</v>
      </c>
      <c r="B381" s="2"/>
      <c r="C381" s="13" t="s">
        <v>221</v>
      </c>
      <c r="D381" s="13" t="s">
        <v>215</v>
      </c>
      <c r="E381" s="13" t="s">
        <v>224</v>
      </c>
      <c r="F381" s="13" t="s">
        <v>197</v>
      </c>
      <c r="G381" s="15">
        <f>G382+G383</f>
        <v>349.59999999999997</v>
      </c>
      <c r="H381" s="14">
        <f>H382+H383</f>
        <v>141.5</v>
      </c>
      <c r="I381" s="80">
        <f t="shared" si="6"/>
        <v>40.474828375286044</v>
      </c>
    </row>
    <row r="382" spans="1:9" ht="63" x14ac:dyDescent="0.25">
      <c r="A382" s="11" t="s">
        <v>88</v>
      </c>
      <c r="B382" s="2"/>
      <c r="C382" s="13" t="s">
        <v>221</v>
      </c>
      <c r="D382" s="13" t="s">
        <v>215</v>
      </c>
      <c r="E382" s="13" t="s">
        <v>224</v>
      </c>
      <c r="F382" s="13">
        <v>100</v>
      </c>
      <c r="G382" s="14">
        <v>326.39999999999998</v>
      </c>
      <c r="H382" s="14">
        <v>134.6</v>
      </c>
      <c r="I382" s="80">
        <f t="shared" si="6"/>
        <v>41.23774509803922</v>
      </c>
    </row>
    <row r="383" spans="1:9" ht="31.5" x14ac:dyDescent="0.25">
      <c r="A383" s="11" t="s">
        <v>72</v>
      </c>
      <c r="B383" s="2"/>
      <c r="C383" s="13" t="s">
        <v>221</v>
      </c>
      <c r="D383" s="13" t="s">
        <v>215</v>
      </c>
      <c r="E383" s="13" t="s">
        <v>224</v>
      </c>
      <c r="F383" s="13">
        <v>200</v>
      </c>
      <c r="G383" s="14">
        <v>23.2</v>
      </c>
      <c r="H383" s="14">
        <v>6.9</v>
      </c>
      <c r="I383" s="80">
        <f t="shared" si="6"/>
        <v>29.741379310344829</v>
      </c>
    </row>
    <row r="384" spans="1:9" ht="47.25" x14ac:dyDescent="0.25">
      <c r="A384" s="11" t="s">
        <v>112</v>
      </c>
      <c r="B384" s="2"/>
      <c r="C384" s="13" t="s">
        <v>221</v>
      </c>
      <c r="D384" s="13" t="s">
        <v>215</v>
      </c>
      <c r="E384" s="13">
        <v>4520000</v>
      </c>
      <c r="F384" s="13" t="s">
        <v>197</v>
      </c>
      <c r="G384" s="14">
        <f>G385</f>
        <v>1845.1000000000001</v>
      </c>
      <c r="H384" s="14">
        <f>H385</f>
        <v>1122.3999999999999</v>
      </c>
      <c r="I384" s="80">
        <f t="shared" si="6"/>
        <v>60.831391252506627</v>
      </c>
    </row>
    <row r="385" spans="1:9" ht="31.5" x14ac:dyDescent="0.25">
      <c r="A385" s="11" t="s">
        <v>79</v>
      </c>
      <c r="B385" s="2"/>
      <c r="C385" s="13" t="s">
        <v>221</v>
      </c>
      <c r="D385" s="13" t="s">
        <v>215</v>
      </c>
      <c r="E385" s="13">
        <v>4520059</v>
      </c>
      <c r="F385" s="13" t="s">
        <v>197</v>
      </c>
      <c r="G385" s="15">
        <f>G386+G387+G388</f>
        <v>1845.1000000000001</v>
      </c>
      <c r="H385" s="14">
        <f>H386+H387+H388</f>
        <v>1122.3999999999999</v>
      </c>
      <c r="I385" s="80">
        <f t="shared" si="6"/>
        <v>60.831391252506627</v>
      </c>
    </row>
    <row r="386" spans="1:9" ht="63" x14ac:dyDescent="0.25">
      <c r="A386" s="11" t="s">
        <v>88</v>
      </c>
      <c r="B386" s="2"/>
      <c r="C386" s="13" t="s">
        <v>221</v>
      </c>
      <c r="D386" s="13" t="s">
        <v>215</v>
      </c>
      <c r="E386" s="13">
        <v>4520059</v>
      </c>
      <c r="F386" s="13">
        <v>100</v>
      </c>
      <c r="G386" s="14">
        <v>662.7</v>
      </c>
      <c r="H386" s="14">
        <v>659.4</v>
      </c>
      <c r="I386" s="80">
        <f t="shared" si="6"/>
        <v>99.502037120869161</v>
      </c>
    </row>
    <row r="387" spans="1:9" ht="31.5" x14ac:dyDescent="0.25">
      <c r="A387" s="11" t="s">
        <v>72</v>
      </c>
      <c r="B387" s="2"/>
      <c r="C387" s="13" t="s">
        <v>221</v>
      </c>
      <c r="D387" s="13" t="s">
        <v>215</v>
      </c>
      <c r="E387" s="13">
        <v>4520059</v>
      </c>
      <c r="F387" s="13">
        <v>200</v>
      </c>
      <c r="G387" s="14">
        <v>1116.9000000000001</v>
      </c>
      <c r="H387" s="14">
        <v>443.7</v>
      </c>
      <c r="I387" s="80">
        <f t="shared" si="6"/>
        <v>39.726027397260275</v>
      </c>
    </row>
    <row r="388" spans="1:9" ht="15.75" x14ac:dyDescent="0.25">
      <c r="A388" s="11" t="s">
        <v>23</v>
      </c>
      <c r="B388" s="2"/>
      <c r="C388" s="13" t="s">
        <v>221</v>
      </c>
      <c r="D388" s="13" t="s">
        <v>215</v>
      </c>
      <c r="E388" s="13">
        <v>4520059</v>
      </c>
      <c r="F388" s="13">
        <v>800</v>
      </c>
      <c r="G388" s="14">
        <v>65.5</v>
      </c>
      <c r="H388" s="14">
        <v>19.3</v>
      </c>
      <c r="I388" s="80">
        <f t="shared" si="6"/>
        <v>29.465648854961835</v>
      </c>
    </row>
    <row r="389" spans="1:9" ht="78.75" x14ac:dyDescent="0.25">
      <c r="A389" s="11" t="s">
        <v>80</v>
      </c>
      <c r="B389" s="2"/>
      <c r="C389" s="13" t="s">
        <v>221</v>
      </c>
      <c r="D389" s="13" t="s">
        <v>215</v>
      </c>
      <c r="E389" s="13">
        <v>5207209</v>
      </c>
      <c r="F389" s="13" t="s">
        <v>197</v>
      </c>
      <c r="G389" s="14">
        <v>18952.3</v>
      </c>
      <c r="H389" s="14">
        <v>8607.5</v>
      </c>
      <c r="I389" s="80">
        <f t="shared" si="6"/>
        <v>45.416651277153697</v>
      </c>
    </row>
    <row r="390" spans="1:9" ht="63" x14ac:dyDescent="0.25">
      <c r="A390" s="11" t="s">
        <v>88</v>
      </c>
      <c r="B390" s="2"/>
      <c r="C390" s="13" t="s">
        <v>221</v>
      </c>
      <c r="D390" s="13" t="s">
        <v>215</v>
      </c>
      <c r="E390" s="13">
        <v>5207209</v>
      </c>
      <c r="F390" s="13">
        <v>100</v>
      </c>
      <c r="G390" s="14">
        <v>18952.3</v>
      </c>
      <c r="H390" s="14">
        <v>8607.5</v>
      </c>
      <c r="I390" s="80">
        <f t="shared" si="6"/>
        <v>45.416651277153697</v>
      </c>
    </row>
    <row r="391" spans="1:9" ht="15.75" x14ac:dyDescent="0.25">
      <c r="A391" s="16" t="s">
        <v>44</v>
      </c>
      <c r="B391" s="19"/>
      <c r="C391" s="18" t="s">
        <v>221</v>
      </c>
      <c r="D391" s="18" t="s">
        <v>215</v>
      </c>
      <c r="E391" s="18" t="s">
        <v>247</v>
      </c>
      <c r="F391" s="18" t="s">
        <v>197</v>
      </c>
      <c r="G391" s="15">
        <f>G392+G394+G396+G398+G401</f>
        <v>145.4</v>
      </c>
      <c r="H391" s="57">
        <f>H392+H394+H396+H398+H401</f>
        <v>119.9</v>
      </c>
      <c r="I391" s="80">
        <f t="shared" si="6"/>
        <v>82.462173314993123</v>
      </c>
    </row>
    <row r="392" spans="1:9" ht="71.25" customHeight="1" x14ac:dyDescent="0.25">
      <c r="A392" s="56" t="s">
        <v>297</v>
      </c>
      <c r="B392" s="59"/>
      <c r="C392" s="58" t="s">
        <v>221</v>
      </c>
      <c r="D392" s="58" t="s">
        <v>215</v>
      </c>
      <c r="E392" s="58" t="s">
        <v>296</v>
      </c>
      <c r="F392" s="58" t="s">
        <v>197</v>
      </c>
      <c r="G392" s="57">
        <v>23.5</v>
      </c>
      <c r="H392" s="57"/>
      <c r="I392" s="80">
        <f t="shared" si="6"/>
        <v>0</v>
      </c>
    </row>
    <row r="393" spans="1:9" ht="31.5" x14ac:dyDescent="0.25">
      <c r="A393" s="56" t="s">
        <v>72</v>
      </c>
      <c r="B393" s="59"/>
      <c r="C393" s="58" t="s">
        <v>221</v>
      </c>
      <c r="D393" s="58" t="s">
        <v>215</v>
      </c>
      <c r="E393" s="58" t="s">
        <v>295</v>
      </c>
      <c r="F393" s="58" t="s">
        <v>211</v>
      </c>
      <c r="G393" s="57">
        <v>23.5</v>
      </c>
      <c r="H393" s="57"/>
      <c r="I393" s="80">
        <f t="shared" si="6"/>
        <v>0</v>
      </c>
    </row>
    <row r="394" spans="1:9" ht="78.75" x14ac:dyDescent="0.25">
      <c r="A394" s="16" t="s">
        <v>45</v>
      </c>
      <c r="B394" s="19"/>
      <c r="C394" s="18" t="s">
        <v>221</v>
      </c>
      <c r="D394" s="18" t="s">
        <v>215</v>
      </c>
      <c r="E394" s="18" t="s">
        <v>246</v>
      </c>
      <c r="F394" s="18" t="s">
        <v>197</v>
      </c>
      <c r="G394" s="15">
        <v>3.9</v>
      </c>
      <c r="H394" s="15">
        <v>3.9</v>
      </c>
      <c r="I394" s="80">
        <f t="shared" si="6"/>
        <v>100</v>
      </c>
    </row>
    <row r="395" spans="1:9" ht="47.25" x14ac:dyDescent="0.25">
      <c r="A395" s="16" t="s">
        <v>95</v>
      </c>
      <c r="B395" s="19"/>
      <c r="C395" s="18" t="s">
        <v>221</v>
      </c>
      <c r="D395" s="18" t="s">
        <v>215</v>
      </c>
      <c r="E395" s="18" t="s">
        <v>246</v>
      </c>
      <c r="F395" s="18" t="s">
        <v>222</v>
      </c>
      <c r="G395" s="15">
        <v>3.9</v>
      </c>
      <c r="H395" s="15">
        <v>3.9</v>
      </c>
      <c r="I395" s="80">
        <f t="shared" si="6"/>
        <v>100</v>
      </c>
    </row>
    <row r="396" spans="1:9" ht="66.75" customHeight="1" x14ac:dyDescent="0.25">
      <c r="A396" s="56" t="s">
        <v>298</v>
      </c>
      <c r="B396" s="59"/>
      <c r="C396" s="58" t="s">
        <v>221</v>
      </c>
      <c r="D396" s="58" t="s">
        <v>215</v>
      </c>
      <c r="E396" s="58" t="s">
        <v>301</v>
      </c>
      <c r="F396" s="58" t="s">
        <v>197</v>
      </c>
      <c r="G396" s="57">
        <v>90</v>
      </c>
      <c r="H396" s="57">
        <v>90</v>
      </c>
      <c r="I396" s="80">
        <v>100</v>
      </c>
    </row>
    <row r="397" spans="1:9" ht="47.25" x14ac:dyDescent="0.25">
      <c r="A397" s="56" t="s">
        <v>95</v>
      </c>
      <c r="B397" s="59"/>
      <c r="C397" s="58" t="s">
        <v>221</v>
      </c>
      <c r="D397" s="58" t="s">
        <v>215</v>
      </c>
      <c r="E397" s="58" t="s">
        <v>301</v>
      </c>
      <c r="F397" s="58" t="s">
        <v>222</v>
      </c>
      <c r="G397" s="57">
        <v>90</v>
      </c>
      <c r="H397" s="57">
        <v>90</v>
      </c>
      <c r="I397" s="78">
        <v>100</v>
      </c>
    </row>
    <row r="398" spans="1:9" ht="75" customHeight="1" x14ac:dyDescent="0.25">
      <c r="A398" s="56" t="s">
        <v>299</v>
      </c>
      <c r="B398" s="59"/>
      <c r="C398" s="58" t="s">
        <v>221</v>
      </c>
      <c r="D398" s="58" t="s">
        <v>215</v>
      </c>
      <c r="E398" s="58" t="s">
        <v>302</v>
      </c>
      <c r="F398" s="58" t="s">
        <v>197</v>
      </c>
      <c r="G398" s="57">
        <v>8</v>
      </c>
      <c r="H398" s="57">
        <v>6</v>
      </c>
      <c r="I398" s="78">
        <v>75</v>
      </c>
    </row>
    <row r="399" spans="1:9" ht="31.5" x14ac:dyDescent="0.25">
      <c r="A399" s="56" t="s">
        <v>72</v>
      </c>
      <c r="B399" s="59"/>
      <c r="C399" s="58" t="s">
        <v>221</v>
      </c>
      <c r="D399" s="58" t="s">
        <v>215</v>
      </c>
      <c r="E399" s="58" t="s">
        <v>302</v>
      </c>
      <c r="F399" s="58" t="s">
        <v>211</v>
      </c>
      <c r="G399" s="57">
        <v>4</v>
      </c>
      <c r="H399" s="57">
        <v>2</v>
      </c>
      <c r="I399" s="78">
        <v>50</v>
      </c>
    </row>
    <row r="400" spans="1:9" ht="47.25" x14ac:dyDescent="0.25">
      <c r="A400" s="56" t="s">
        <v>95</v>
      </c>
      <c r="B400" s="59"/>
      <c r="C400" s="58" t="s">
        <v>221</v>
      </c>
      <c r="D400" s="58" t="s">
        <v>215</v>
      </c>
      <c r="E400" s="58" t="s">
        <v>302</v>
      </c>
      <c r="F400" s="58" t="s">
        <v>222</v>
      </c>
      <c r="G400" s="57">
        <v>4</v>
      </c>
      <c r="H400" s="57">
        <v>4</v>
      </c>
      <c r="I400" s="78">
        <v>100</v>
      </c>
    </row>
    <row r="401" spans="1:9" ht="61.5" customHeight="1" x14ac:dyDescent="0.25">
      <c r="A401" s="56" t="s">
        <v>300</v>
      </c>
      <c r="B401" s="59"/>
      <c r="C401" s="58" t="s">
        <v>221</v>
      </c>
      <c r="D401" s="58" t="s">
        <v>215</v>
      </c>
      <c r="E401" s="58" t="s">
        <v>303</v>
      </c>
      <c r="F401" s="58" t="s">
        <v>197</v>
      </c>
      <c r="G401" s="57">
        <v>20</v>
      </c>
      <c r="H401" s="57">
        <v>20</v>
      </c>
      <c r="I401" s="78">
        <v>100</v>
      </c>
    </row>
    <row r="402" spans="1:9" ht="31.5" x14ac:dyDescent="0.25">
      <c r="A402" s="56" t="s">
        <v>72</v>
      </c>
      <c r="B402" s="59"/>
      <c r="C402" s="58" t="s">
        <v>221</v>
      </c>
      <c r="D402" s="58" t="s">
        <v>215</v>
      </c>
      <c r="E402" s="58" t="s">
        <v>303</v>
      </c>
      <c r="F402" s="58" t="s">
        <v>211</v>
      </c>
      <c r="G402" s="57">
        <v>2</v>
      </c>
      <c r="H402" s="57">
        <v>2</v>
      </c>
      <c r="I402" s="78">
        <v>100</v>
      </c>
    </row>
    <row r="403" spans="1:9" ht="47.25" x14ac:dyDescent="0.25">
      <c r="A403" s="56" t="s">
        <v>95</v>
      </c>
      <c r="B403" s="59"/>
      <c r="C403" s="58" t="s">
        <v>221</v>
      </c>
      <c r="D403" s="58" t="s">
        <v>215</v>
      </c>
      <c r="E403" s="58" t="s">
        <v>303</v>
      </c>
      <c r="F403" s="58" t="s">
        <v>222</v>
      </c>
      <c r="G403" s="57">
        <v>18</v>
      </c>
      <c r="H403" s="57">
        <v>18</v>
      </c>
      <c r="I403" s="78">
        <v>100</v>
      </c>
    </row>
    <row r="404" spans="1:9" ht="18.75" x14ac:dyDescent="0.25">
      <c r="A404" s="21" t="s">
        <v>37</v>
      </c>
      <c r="B404" s="12"/>
      <c r="C404" s="23" t="s">
        <v>207</v>
      </c>
      <c r="D404" s="23" t="s">
        <v>204</v>
      </c>
      <c r="E404" s="9" t="s">
        <v>12</v>
      </c>
      <c r="F404" s="23" t="s">
        <v>197</v>
      </c>
      <c r="G404" s="4">
        <f>G405</f>
        <v>607.4</v>
      </c>
      <c r="H404" s="4">
        <f>H405</f>
        <v>261.89999999999998</v>
      </c>
      <c r="I404" s="79">
        <f t="shared" si="6"/>
        <v>43.118208758643398</v>
      </c>
    </row>
    <row r="405" spans="1:9" ht="31.5" x14ac:dyDescent="0.25">
      <c r="A405" s="8" t="s">
        <v>111</v>
      </c>
      <c r="B405" s="2"/>
      <c r="C405" s="9" t="s">
        <v>207</v>
      </c>
      <c r="D405" s="9" t="s">
        <v>208</v>
      </c>
      <c r="E405" s="9" t="s">
        <v>12</v>
      </c>
      <c r="F405" s="9" t="s">
        <v>197</v>
      </c>
      <c r="G405" s="26">
        <f>G406</f>
        <v>607.4</v>
      </c>
      <c r="H405" s="5">
        <f>H406</f>
        <v>261.89999999999998</v>
      </c>
      <c r="I405" s="79">
        <f t="shared" si="6"/>
        <v>43.118208758643398</v>
      </c>
    </row>
    <row r="406" spans="1:9" ht="50.25" customHeight="1" x14ac:dyDescent="0.25">
      <c r="A406" s="56" t="s">
        <v>267</v>
      </c>
      <c r="B406" s="12"/>
      <c r="C406" s="13" t="s">
        <v>207</v>
      </c>
      <c r="D406" s="13" t="s">
        <v>208</v>
      </c>
      <c r="E406" s="13" t="s">
        <v>304</v>
      </c>
      <c r="F406" s="13" t="s">
        <v>197</v>
      </c>
      <c r="G406" s="14">
        <f>G407+G409</f>
        <v>607.4</v>
      </c>
      <c r="H406" s="14">
        <f>H407+H409</f>
        <v>261.89999999999998</v>
      </c>
      <c r="I406" s="78">
        <f t="shared" si="6"/>
        <v>43.118208758643398</v>
      </c>
    </row>
    <row r="407" spans="1:9" ht="80.25" customHeight="1" x14ac:dyDescent="0.25">
      <c r="A407" s="56" t="s">
        <v>306</v>
      </c>
      <c r="B407" s="12"/>
      <c r="C407" s="13" t="s">
        <v>207</v>
      </c>
      <c r="D407" s="13" t="s">
        <v>208</v>
      </c>
      <c r="E407" s="13" t="s">
        <v>305</v>
      </c>
      <c r="F407" s="13" t="s">
        <v>197</v>
      </c>
      <c r="G407" s="14">
        <v>25</v>
      </c>
      <c r="H407" s="14"/>
      <c r="I407" s="78">
        <f t="shared" si="6"/>
        <v>0</v>
      </c>
    </row>
    <row r="408" spans="1:9" ht="31.5" x14ac:dyDescent="0.25">
      <c r="A408" s="11" t="s">
        <v>72</v>
      </c>
      <c r="B408" s="12"/>
      <c r="C408" s="13" t="s">
        <v>207</v>
      </c>
      <c r="D408" s="13" t="s">
        <v>208</v>
      </c>
      <c r="E408" s="13" t="s">
        <v>305</v>
      </c>
      <c r="F408" s="13">
        <v>200</v>
      </c>
      <c r="G408" s="14">
        <v>25</v>
      </c>
      <c r="H408" s="14"/>
      <c r="I408" s="78">
        <f t="shared" si="6"/>
        <v>0</v>
      </c>
    </row>
    <row r="409" spans="1:9" ht="112.5" customHeight="1" x14ac:dyDescent="0.25">
      <c r="A409" s="56" t="s">
        <v>307</v>
      </c>
      <c r="B409" s="12"/>
      <c r="C409" s="13" t="s">
        <v>207</v>
      </c>
      <c r="D409" s="13" t="s">
        <v>208</v>
      </c>
      <c r="E409" s="13" t="s">
        <v>264</v>
      </c>
      <c r="F409" s="13" t="s">
        <v>197</v>
      </c>
      <c r="G409" s="14">
        <v>582.4</v>
      </c>
      <c r="H409" s="14">
        <v>261.89999999999998</v>
      </c>
      <c r="I409" s="78">
        <f t="shared" si="6"/>
        <v>44.969093406593402</v>
      </c>
    </row>
    <row r="410" spans="1:9" ht="63" x14ac:dyDescent="0.25">
      <c r="A410" s="11" t="s">
        <v>88</v>
      </c>
      <c r="B410" s="12"/>
      <c r="C410" s="13" t="s">
        <v>207</v>
      </c>
      <c r="D410" s="13" t="s">
        <v>208</v>
      </c>
      <c r="E410" s="13" t="s">
        <v>264</v>
      </c>
      <c r="F410" s="13">
        <v>100</v>
      </c>
      <c r="G410" s="14">
        <v>582.4</v>
      </c>
      <c r="H410" s="14">
        <v>261.89999999999998</v>
      </c>
      <c r="I410" s="78">
        <f t="shared" si="6"/>
        <v>44.969093406593402</v>
      </c>
    </row>
    <row r="411" spans="1:9" ht="18.75" x14ac:dyDescent="0.25">
      <c r="A411" s="21" t="s">
        <v>40</v>
      </c>
      <c r="B411" s="12"/>
      <c r="C411" s="23">
        <v>10</v>
      </c>
      <c r="D411" s="23" t="s">
        <v>204</v>
      </c>
      <c r="E411" s="9" t="s">
        <v>12</v>
      </c>
      <c r="F411" s="23" t="s">
        <v>197</v>
      </c>
      <c r="G411" s="4">
        <f>G413+G416</f>
        <v>948.9</v>
      </c>
      <c r="H411" s="4">
        <f>H413+H416</f>
        <v>358.3</v>
      </c>
      <c r="I411" s="79">
        <f t="shared" si="6"/>
        <v>37.759511012751609</v>
      </c>
    </row>
    <row r="412" spans="1:9" ht="15.75" x14ac:dyDescent="0.25">
      <c r="A412" s="8" t="s">
        <v>46</v>
      </c>
      <c r="B412" s="2"/>
      <c r="C412" s="9">
        <v>10</v>
      </c>
      <c r="D412" s="9" t="s">
        <v>208</v>
      </c>
      <c r="E412" s="9" t="s">
        <v>12</v>
      </c>
      <c r="F412" s="9" t="s">
        <v>197</v>
      </c>
      <c r="G412" s="5">
        <v>903.9</v>
      </c>
      <c r="H412" s="5">
        <f>H413</f>
        <v>313.3</v>
      </c>
      <c r="I412" s="79">
        <f t="shared" si="6"/>
        <v>34.660913817900216</v>
      </c>
    </row>
    <row r="413" spans="1:9" ht="189" x14ac:dyDescent="0.25">
      <c r="A413" s="11" t="s">
        <v>154</v>
      </c>
      <c r="B413" s="2"/>
      <c r="C413" s="13">
        <v>10</v>
      </c>
      <c r="D413" s="13" t="s">
        <v>208</v>
      </c>
      <c r="E413" s="13">
        <v>5207311</v>
      </c>
      <c r="F413" s="13" t="s">
        <v>197</v>
      </c>
      <c r="G413" s="15">
        <f>G414+G415</f>
        <v>903.9</v>
      </c>
      <c r="H413" s="14">
        <f>H414+H415</f>
        <v>313.3</v>
      </c>
      <c r="I413" s="78">
        <f t="shared" si="6"/>
        <v>34.660913817900216</v>
      </c>
    </row>
    <row r="414" spans="1:9" ht="31.5" x14ac:dyDescent="0.25">
      <c r="A414" s="11" t="s">
        <v>22</v>
      </c>
      <c r="B414" s="2"/>
      <c r="C414" s="13">
        <v>10</v>
      </c>
      <c r="D414" s="13" t="s">
        <v>208</v>
      </c>
      <c r="E414" s="13">
        <v>5207311</v>
      </c>
      <c r="F414" s="13">
        <v>200</v>
      </c>
      <c r="G414" s="14">
        <v>13.4</v>
      </c>
      <c r="H414" s="14">
        <v>4.7</v>
      </c>
      <c r="I414" s="78">
        <f t="shared" si="6"/>
        <v>35.074626865671647</v>
      </c>
    </row>
    <row r="415" spans="1:9" ht="31.5" x14ac:dyDescent="0.25">
      <c r="A415" s="11" t="s">
        <v>43</v>
      </c>
      <c r="B415" s="2"/>
      <c r="C415" s="13">
        <v>10</v>
      </c>
      <c r="D415" s="13" t="s">
        <v>208</v>
      </c>
      <c r="E415" s="13">
        <v>5207311</v>
      </c>
      <c r="F415" s="13">
        <v>300</v>
      </c>
      <c r="G415" s="14">
        <v>890.5</v>
      </c>
      <c r="H415" s="14">
        <v>308.60000000000002</v>
      </c>
      <c r="I415" s="78">
        <f t="shared" si="6"/>
        <v>34.65468837731612</v>
      </c>
    </row>
    <row r="416" spans="1:9" ht="31.5" x14ac:dyDescent="0.25">
      <c r="A416" s="61" t="s">
        <v>53</v>
      </c>
      <c r="B416" s="59"/>
      <c r="C416" s="62" t="s">
        <v>232</v>
      </c>
      <c r="D416" s="62" t="s">
        <v>209</v>
      </c>
      <c r="E416" s="62" t="s">
        <v>73</v>
      </c>
      <c r="F416" s="62" t="s">
        <v>197</v>
      </c>
      <c r="G416" s="63">
        <v>45</v>
      </c>
      <c r="H416" s="63">
        <v>45</v>
      </c>
      <c r="I416" s="79">
        <v>100</v>
      </c>
    </row>
    <row r="417" spans="1:9" ht="55.5" customHeight="1" x14ac:dyDescent="0.25">
      <c r="A417" s="56" t="s">
        <v>309</v>
      </c>
      <c r="B417" s="59"/>
      <c r="C417" s="58" t="s">
        <v>232</v>
      </c>
      <c r="D417" s="58" t="s">
        <v>209</v>
      </c>
      <c r="E417" s="58" t="s">
        <v>308</v>
      </c>
      <c r="F417" s="58" t="s">
        <v>197</v>
      </c>
      <c r="G417" s="57">
        <v>45</v>
      </c>
      <c r="H417" s="57">
        <v>45</v>
      </c>
      <c r="I417" s="78">
        <v>100</v>
      </c>
    </row>
    <row r="418" spans="1:9" ht="31.5" x14ac:dyDescent="0.25">
      <c r="A418" s="56" t="s">
        <v>235</v>
      </c>
      <c r="B418" s="59"/>
      <c r="C418" s="58" t="s">
        <v>232</v>
      </c>
      <c r="D418" s="58" t="s">
        <v>209</v>
      </c>
      <c r="E418" s="58" t="s">
        <v>236</v>
      </c>
      <c r="F418" s="58" t="s">
        <v>197</v>
      </c>
      <c r="G418" s="57">
        <v>45</v>
      </c>
      <c r="H418" s="57">
        <v>45</v>
      </c>
      <c r="I418" s="78">
        <v>100</v>
      </c>
    </row>
    <row r="419" spans="1:9" ht="47.25" x14ac:dyDescent="0.25">
      <c r="A419" s="56" t="s">
        <v>95</v>
      </c>
      <c r="B419" s="59"/>
      <c r="C419" s="58" t="s">
        <v>232</v>
      </c>
      <c r="D419" s="58" t="s">
        <v>209</v>
      </c>
      <c r="E419" s="58" t="s">
        <v>236</v>
      </c>
      <c r="F419" s="58" t="s">
        <v>222</v>
      </c>
      <c r="G419" s="57">
        <v>45</v>
      </c>
      <c r="H419" s="57">
        <v>45</v>
      </c>
      <c r="I419" s="78">
        <v>100</v>
      </c>
    </row>
    <row r="420" spans="1:9" ht="93.75" x14ac:dyDescent="0.25">
      <c r="A420" s="21" t="s">
        <v>155</v>
      </c>
      <c r="B420" s="12" t="s">
        <v>192</v>
      </c>
      <c r="C420" s="23"/>
      <c r="D420" s="13"/>
      <c r="E420" s="13"/>
      <c r="F420" s="13"/>
      <c r="G420" s="4">
        <f>G421</f>
        <v>40642.299999999996</v>
      </c>
      <c r="H420" s="4">
        <f>H421</f>
        <v>23382.999999999996</v>
      </c>
      <c r="I420" s="79">
        <f>H420/G420*100</f>
        <v>57.533653361153284</v>
      </c>
    </row>
    <row r="421" spans="1:9" ht="15.75" x14ac:dyDescent="0.25">
      <c r="A421" s="100" t="s">
        <v>156</v>
      </c>
      <c r="B421" s="99"/>
      <c r="C421" s="101" t="s">
        <v>208</v>
      </c>
      <c r="D421" s="101" t="s">
        <v>216</v>
      </c>
      <c r="E421" s="101" t="s">
        <v>12</v>
      </c>
      <c r="F421" s="101" t="s">
        <v>197</v>
      </c>
      <c r="G421" s="102">
        <f>G423+G432+G470+G429</f>
        <v>40642.299999999996</v>
      </c>
      <c r="H421" s="5">
        <f>H423+H432+H470+H429</f>
        <v>23382.999999999996</v>
      </c>
      <c r="I421" s="79">
        <f t="shared" ref="I421:I472" si="7">H421/G421*100</f>
        <v>57.533653361153284</v>
      </c>
    </row>
    <row r="422" spans="1:9" ht="15.75" hidden="1" x14ac:dyDescent="0.25">
      <c r="A422" s="100"/>
      <c r="B422" s="99"/>
      <c r="C422" s="101"/>
      <c r="D422" s="101"/>
      <c r="E422" s="101"/>
      <c r="F422" s="101"/>
      <c r="G422" s="102"/>
      <c r="H422" s="5"/>
      <c r="I422" s="78" t="e">
        <f t="shared" si="7"/>
        <v>#DIV/0!</v>
      </c>
    </row>
    <row r="423" spans="1:9" ht="15.75" x14ac:dyDescent="0.25">
      <c r="A423" s="86" t="s">
        <v>18</v>
      </c>
      <c r="B423" s="99"/>
      <c r="C423" s="94" t="s">
        <v>208</v>
      </c>
      <c r="D423" s="94" t="s">
        <v>216</v>
      </c>
      <c r="E423" s="94" t="s">
        <v>198</v>
      </c>
      <c r="F423" s="94" t="s">
        <v>197</v>
      </c>
      <c r="G423" s="88">
        <f>G425</f>
        <v>4429.7</v>
      </c>
      <c r="H423" s="14">
        <f>H425</f>
        <v>1999.3</v>
      </c>
      <c r="I423" s="78">
        <f t="shared" si="7"/>
        <v>45.133981985236019</v>
      </c>
    </row>
    <row r="424" spans="1:9" ht="15.75" hidden="1" x14ac:dyDescent="0.25">
      <c r="A424" s="86"/>
      <c r="B424" s="99"/>
      <c r="C424" s="94"/>
      <c r="D424" s="94"/>
      <c r="E424" s="94"/>
      <c r="F424" s="94"/>
      <c r="G424" s="88"/>
      <c r="H424" s="14"/>
      <c r="I424" s="78" t="e">
        <f t="shared" si="7"/>
        <v>#DIV/0!</v>
      </c>
    </row>
    <row r="425" spans="1:9" ht="63" x14ac:dyDescent="0.25">
      <c r="A425" s="11" t="s">
        <v>157</v>
      </c>
      <c r="B425" s="12"/>
      <c r="C425" s="13" t="s">
        <v>208</v>
      </c>
      <c r="D425" s="13" t="s">
        <v>216</v>
      </c>
      <c r="E425" s="13" t="s">
        <v>225</v>
      </c>
      <c r="F425" s="13" t="s">
        <v>197</v>
      </c>
      <c r="G425" s="14">
        <f>G426+G427+G428</f>
        <v>4429.7</v>
      </c>
      <c r="H425" s="14">
        <f>H426+H427+H428</f>
        <v>1999.3</v>
      </c>
      <c r="I425" s="78">
        <f t="shared" si="7"/>
        <v>45.133981985236019</v>
      </c>
    </row>
    <row r="426" spans="1:9" ht="63" x14ac:dyDescent="0.25">
      <c r="A426" s="11" t="s">
        <v>104</v>
      </c>
      <c r="B426" s="12"/>
      <c r="C426" s="13" t="s">
        <v>208</v>
      </c>
      <c r="D426" s="13" t="s">
        <v>216</v>
      </c>
      <c r="E426" s="13" t="s">
        <v>225</v>
      </c>
      <c r="F426" s="13">
        <v>100</v>
      </c>
      <c r="G426" s="14">
        <v>3894.1</v>
      </c>
      <c r="H426" s="14">
        <v>1903.3</v>
      </c>
      <c r="I426" s="78">
        <f t="shared" si="7"/>
        <v>48.876505482653243</v>
      </c>
    </row>
    <row r="427" spans="1:9" ht="31.5" x14ac:dyDescent="0.25">
      <c r="A427" s="11" t="s">
        <v>22</v>
      </c>
      <c r="B427" s="12"/>
      <c r="C427" s="13" t="s">
        <v>208</v>
      </c>
      <c r="D427" s="13" t="s">
        <v>216</v>
      </c>
      <c r="E427" s="13" t="s">
        <v>225</v>
      </c>
      <c r="F427" s="13">
        <v>200</v>
      </c>
      <c r="G427" s="14">
        <v>531.6</v>
      </c>
      <c r="H427" s="14">
        <v>95.6</v>
      </c>
      <c r="I427" s="78">
        <f t="shared" si="7"/>
        <v>17.983446200150489</v>
      </c>
    </row>
    <row r="428" spans="1:9" ht="18.75" x14ac:dyDescent="0.25">
      <c r="A428" s="11" t="s">
        <v>23</v>
      </c>
      <c r="B428" s="12"/>
      <c r="C428" s="13" t="s">
        <v>208</v>
      </c>
      <c r="D428" s="13" t="s">
        <v>216</v>
      </c>
      <c r="E428" s="13" t="s">
        <v>225</v>
      </c>
      <c r="F428" s="13">
        <v>800</v>
      </c>
      <c r="G428" s="14">
        <v>4</v>
      </c>
      <c r="H428" s="14">
        <v>0.4</v>
      </c>
      <c r="I428" s="78">
        <f t="shared" si="7"/>
        <v>10</v>
      </c>
    </row>
    <row r="429" spans="1:9" ht="31.5" x14ac:dyDescent="0.25">
      <c r="A429" s="56" t="s">
        <v>284</v>
      </c>
      <c r="B429" s="60"/>
      <c r="C429" s="58" t="s">
        <v>208</v>
      </c>
      <c r="D429" s="58" t="s">
        <v>216</v>
      </c>
      <c r="E429" s="58" t="s">
        <v>282</v>
      </c>
      <c r="F429" s="58" t="s">
        <v>197</v>
      </c>
      <c r="G429" s="57">
        <v>60</v>
      </c>
      <c r="H429" s="57">
        <v>57</v>
      </c>
      <c r="I429" s="78">
        <f t="shared" si="7"/>
        <v>95</v>
      </c>
    </row>
    <row r="430" spans="1:9" ht="31.5" x14ac:dyDescent="0.25">
      <c r="A430" s="56" t="s">
        <v>285</v>
      </c>
      <c r="B430" s="60"/>
      <c r="C430" s="58" t="s">
        <v>208</v>
      </c>
      <c r="D430" s="58" t="s">
        <v>216</v>
      </c>
      <c r="E430" s="58" t="s">
        <v>283</v>
      </c>
      <c r="F430" s="58" t="s">
        <v>197</v>
      </c>
      <c r="G430" s="57">
        <v>60</v>
      </c>
      <c r="H430" s="57">
        <v>57</v>
      </c>
      <c r="I430" s="78">
        <f t="shared" si="7"/>
        <v>95</v>
      </c>
    </row>
    <row r="431" spans="1:9" ht="31.5" x14ac:dyDescent="0.25">
      <c r="A431" s="56" t="s">
        <v>22</v>
      </c>
      <c r="B431" s="60"/>
      <c r="C431" s="58" t="s">
        <v>208</v>
      </c>
      <c r="D431" s="58" t="s">
        <v>216</v>
      </c>
      <c r="E431" s="58" t="s">
        <v>283</v>
      </c>
      <c r="F431" s="58" t="s">
        <v>211</v>
      </c>
      <c r="G431" s="57">
        <v>60</v>
      </c>
      <c r="H431" s="57">
        <v>57</v>
      </c>
      <c r="I431" s="78">
        <f t="shared" si="7"/>
        <v>95</v>
      </c>
    </row>
    <row r="432" spans="1:9" ht="18.75" x14ac:dyDescent="0.25">
      <c r="A432" s="11" t="s">
        <v>48</v>
      </c>
      <c r="B432" s="12"/>
      <c r="C432" s="13" t="s">
        <v>208</v>
      </c>
      <c r="D432" s="13" t="s">
        <v>216</v>
      </c>
      <c r="E432" s="13">
        <v>6000000</v>
      </c>
      <c r="F432" s="13" t="s">
        <v>197</v>
      </c>
      <c r="G432" s="14">
        <f>G433</f>
        <v>36072.6</v>
      </c>
      <c r="H432" s="14">
        <f>H433</f>
        <v>21254.199999999997</v>
      </c>
      <c r="I432" s="78">
        <f t="shared" si="7"/>
        <v>58.920621191707824</v>
      </c>
    </row>
    <row r="433" spans="1:9" ht="63" x14ac:dyDescent="0.25">
      <c r="A433" s="11" t="s">
        <v>158</v>
      </c>
      <c r="B433" s="12"/>
      <c r="C433" s="13" t="s">
        <v>208</v>
      </c>
      <c r="D433" s="13" t="s">
        <v>216</v>
      </c>
      <c r="E433" s="13">
        <v>6200000</v>
      </c>
      <c r="F433" s="13" t="s">
        <v>197</v>
      </c>
      <c r="G433" s="14">
        <f>G438+G440+G446+G448+G450+G452+G454+G456++G458+G460+G462+G464+G466+G468+G434+G436+G442+G444</f>
        <v>36072.6</v>
      </c>
      <c r="H433" s="57">
        <f>H438+H440+H446+H448+H450+H452+H454+H456++H458+H460+H462+H464+H466+H468+H434+H436+H442+H444</f>
        <v>21254.199999999997</v>
      </c>
      <c r="I433" s="78">
        <f t="shared" si="7"/>
        <v>58.920621191707824</v>
      </c>
    </row>
    <row r="434" spans="1:9" ht="51" customHeight="1" x14ac:dyDescent="0.25">
      <c r="A434" s="56" t="s">
        <v>288</v>
      </c>
      <c r="B434" s="60"/>
      <c r="C434" s="58" t="s">
        <v>208</v>
      </c>
      <c r="D434" s="58" t="s">
        <v>216</v>
      </c>
      <c r="E434" s="58" t="s">
        <v>286</v>
      </c>
      <c r="F434" s="58" t="s">
        <v>197</v>
      </c>
      <c r="G434" s="57">
        <v>205</v>
      </c>
      <c r="H434" s="57"/>
      <c r="I434" s="78"/>
    </row>
    <row r="435" spans="1:9" ht="18.75" x14ac:dyDescent="0.25">
      <c r="A435" s="56" t="s">
        <v>23</v>
      </c>
      <c r="B435" s="60"/>
      <c r="C435" s="58" t="s">
        <v>208</v>
      </c>
      <c r="D435" s="58" t="s">
        <v>216</v>
      </c>
      <c r="E435" s="58" t="s">
        <v>286</v>
      </c>
      <c r="F435" s="58" t="s">
        <v>245</v>
      </c>
      <c r="G435" s="57">
        <v>205</v>
      </c>
      <c r="H435" s="57"/>
      <c r="I435" s="78"/>
    </row>
    <row r="436" spans="1:9" ht="119.25" customHeight="1" x14ac:dyDescent="0.25">
      <c r="A436" s="56" t="s">
        <v>289</v>
      </c>
      <c r="B436" s="60"/>
      <c r="C436" s="58" t="s">
        <v>208</v>
      </c>
      <c r="D436" s="58" t="s">
        <v>216</v>
      </c>
      <c r="E436" s="58" t="s">
        <v>287</v>
      </c>
      <c r="F436" s="58" t="s">
        <v>197</v>
      </c>
      <c r="G436" s="57">
        <v>1084.2</v>
      </c>
      <c r="H436" s="57"/>
      <c r="I436" s="78"/>
    </row>
    <row r="437" spans="1:9" ht="18.75" x14ac:dyDescent="0.25">
      <c r="A437" s="56" t="s">
        <v>23</v>
      </c>
      <c r="B437" s="60"/>
      <c r="C437" s="58" t="s">
        <v>208</v>
      </c>
      <c r="D437" s="58" t="s">
        <v>216</v>
      </c>
      <c r="E437" s="58" t="s">
        <v>287</v>
      </c>
      <c r="F437" s="58" t="s">
        <v>245</v>
      </c>
      <c r="G437" s="57">
        <v>1084.2</v>
      </c>
      <c r="H437" s="57"/>
      <c r="I437" s="78"/>
    </row>
    <row r="438" spans="1:9" ht="83.25" customHeight="1" x14ac:dyDescent="0.25">
      <c r="A438" s="11" t="s">
        <v>239</v>
      </c>
      <c r="B438" s="12"/>
      <c r="C438" s="13" t="s">
        <v>208</v>
      </c>
      <c r="D438" s="13" t="s">
        <v>216</v>
      </c>
      <c r="E438" s="13" t="s">
        <v>242</v>
      </c>
      <c r="F438" s="13" t="s">
        <v>197</v>
      </c>
      <c r="G438" s="14">
        <v>3665.6</v>
      </c>
      <c r="H438" s="14">
        <v>3665.6</v>
      </c>
      <c r="I438" s="78">
        <f t="shared" si="7"/>
        <v>100</v>
      </c>
    </row>
    <row r="439" spans="1:9" ht="18.75" x14ac:dyDescent="0.25">
      <c r="A439" s="11" t="s">
        <v>23</v>
      </c>
      <c r="B439" s="12"/>
      <c r="C439" s="13" t="s">
        <v>208</v>
      </c>
      <c r="D439" s="13" t="s">
        <v>216</v>
      </c>
      <c r="E439" s="13" t="s">
        <v>242</v>
      </c>
      <c r="F439" s="13" t="s">
        <v>245</v>
      </c>
      <c r="G439" s="14">
        <v>3665.6</v>
      </c>
      <c r="H439" s="14">
        <v>3665.6</v>
      </c>
      <c r="I439" s="78">
        <f t="shared" si="7"/>
        <v>100</v>
      </c>
    </row>
    <row r="440" spans="1:9" ht="85.5" customHeight="1" x14ac:dyDescent="0.25">
      <c r="A440" s="11" t="s">
        <v>240</v>
      </c>
      <c r="B440" s="12"/>
      <c r="C440" s="13" t="s">
        <v>208</v>
      </c>
      <c r="D440" s="13" t="s">
        <v>216</v>
      </c>
      <c r="E440" s="13" t="s">
        <v>243</v>
      </c>
      <c r="F440" s="13" t="s">
        <v>197</v>
      </c>
      <c r="G440" s="14">
        <v>3376.8</v>
      </c>
      <c r="H440" s="14">
        <v>3376.8</v>
      </c>
      <c r="I440" s="78">
        <f t="shared" si="7"/>
        <v>100</v>
      </c>
    </row>
    <row r="441" spans="1:9" ht="18.75" x14ac:dyDescent="0.25">
      <c r="A441" s="11" t="s">
        <v>23</v>
      </c>
      <c r="B441" s="12"/>
      <c r="C441" s="13" t="s">
        <v>208</v>
      </c>
      <c r="D441" s="13" t="s">
        <v>216</v>
      </c>
      <c r="E441" s="13" t="s">
        <v>243</v>
      </c>
      <c r="F441" s="13" t="s">
        <v>245</v>
      </c>
      <c r="G441" s="14">
        <v>3376.8</v>
      </c>
      <c r="H441" s="14">
        <v>3376.8</v>
      </c>
      <c r="I441" s="78">
        <f t="shared" si="7"/>
        <v>100</v>
      </c>
    </row>
    <row r="442" spans="1:9" ht="112.5" customHeight="1" x14ac:dyDescent="0.25">
      <c r="A442" s="56" t="s">
        <v>292</v>
      </c>
      <c r="B442" s="60"/>
      <c r="C442" s="58" t="s">
        <v>208</v>
      </c>
      <c r="D442" s="58" t="s">
        <v>216</v>
      </c>
      <c r="E442" s="58" t="s">
        <v>290</v>
      </c>
      <c r="F442" s="58" t="s">
        <v>197</v>
      </c>
      <c r="G442" s="57">
        <v>2510</v>
      </c>
      <c r="H442" s="57">
        <v>1284</v>
      </c>
      <c r="I442" s="78">
        <f t="shared" si="7"/>
        <v>51.155378486055781</v>
      </c>
    </row>
    <row r="443" spans="1:9" ht="18.75" x14ac:dyDescent="0.25">
      <c r="A443" s="56" t="s">
        <v>23</v>
      </c>
      <c r="B443" s="60"/>
      <c r="C443" s="58" t="s">
        <v>208</v>
      </c>
      <c r="D443" s="58" t="s">
        <v>216</v>
      </c>
      <c r="E443" s="58" t="s">
        <v>290</v>
      </c>
      <c r="F443" s="58" t="s">
        <v>245</v>
      </c>
      <c r="G443" s="57">
        <v>2510</v>
      </c>
      <c r="H443" s="57">
        <v>1284</v>
      </c>
      <c r="I443" s="78">
        <f t="shared" si="7"/>
        <v>51.155378486055781</v>
      </c>
    </row>
    <row r="444" spans="1:9" ht="123.75" customHeight="1" x14ac:dyDescent="0.25">
      <c r="A444" s="56" t="s">
        <v>293</v>
      </c>
      <c r="B444" s="60"/>
      <c r="C444" s="58" t="s">
        <v>208</v>
      </c>
      <c r="D444" s="58" t="s">
        <v>216</v>
      </c>
      <c r="E444" s="58" t="s">
        <v>291</v>
      </c>
      <c r="F444" s="58" t="s">
        <v>197</v>
      </c>
      <c r="G444" s="57">
        <v>1.7</v>
      </c>
      <c r="H444" s="57"/>
      <c r="I444" s="78"/>
    </row>
    <row r="445" spans="1:9" ht="18.75" x14ac:dyDescent="0.25">
      <c r="A445" s="56" t="s">
        <v>23</v>
      </c>
      <c r="B445" s="60"/>
      <c r="C445" s="58" t="s">
        <v>208</v>
      </c>
      <c r="D445" s="58" t="s">
        <v>216</v>
      </c>
      <c r="E445" s="58" t="s">
        <v>291</v>
      </c>
      <c r="F445" s="58" t="s">
        <v>245</v>
      </c>
      <c r="G445" s="57">
        <v>1.7</v>
      </c>
      <c r="H445" s="57"/>
      <c r="I445" s="78"/>
    </row>
    <row r="446" spans="1:9" ht="135" customHeight="1" x14ac:dyDescent="0.25">
      <c r="A446" s="11" t="s">
        <v>241</v>
      </c>
      <c r="B446" s="12"/>
      <c r="C446" s="13" t="s">
        <v>208</v>
      </c>
      <c r="D446" s="13" t="s">
        <v>216</v>
      </c>
      <c r="E446" s="13" t="s">
        <v>244</v>
      </c>
      <c r="F446" s="13" t="s">
        <v>197</v>
      </c>
      <c r="G446" s="14">
        <v>1200</v>
      </c>
      <c r="H446" s="14">
        <v>140.69999999999999</v>
      </c>
      <c r="I446" s="78">
        <f t="shared" si="7"/>
        <v>11.725</v>
      </c>
    </row>
    <row r="447" spans="1:9" ht="18.75" x14ac:dyDescent="0.25">
      <c r="A447" s="11" t="s">
        <v>23</v>
      </c>
      <c r="B447" s="12"/>
      <c r="C447" s="13" t="s">
        <v>208</v>
      </c>
      <c r="D447" s="13" t="s">
        <v>216</v>
      </c>
      <c r="E447" s="13" t="s">
        <v>244</v>
      </c>
      <c r="F447" s="13" t="s">
        <v>245</v>
      </c>
      <c r="G447" s="14">
        <v>1200</v>
      </c>
      <c r="H447" s="14">
        <v>140.69999999999999</v>
      </c>
      <c r="I447" s="78">
        <f t="shared" si="7"/>
        <v>11.725</v>
      </c>
    </row>
    <row r="448" spans="1:9" ht="78.75" x14ac:dyDescent="0.25">
      <c r="A448" s="11" t="s">
        <v>159</v>
      </c>
      <c r="B448" s="12"/>
      <c r="C448" s="13" t="s">
        <v>208</v>
      </c>
      <c r="D448" s="13" t="s">
        <v>216</v>
      </c>
      <c r="E448" s="13">
        <v>6207317</v>
      </c>
      <c r="F448" s="13" t="s">
        <v>197</v>
      </c>
      <c r="G448" s="14">
        <v>3075</v>
      </c>
      <c r="H448" s="14">
        <v>3075</v>
      </c>
      <c r="I448" s="78">
        <f t="shared" si="7"/>
        <v>100</v>
      </c>
    </row>
    <row r="449" spans="1:9" ht="18.75" x14ac:dyDescent="0.25">
      <c r="A449" s="11" t="s">
        <v>23</v>
      </c>
      <c r="B449" s="12"/>
      <c r="C449" s="13" t="s">
        <v>208</v>
      </c>
      <c r="D449" s="13" t="s">
        <v>216</v>
      </c>
      <c r="E449" s="13">
        <v>6207317</v>
      </c>
      <c r="F449" s="13">
        <v>800</v>
      </c>
      <c r="G449" s="14">
        <v>3075</v>
      </c>
      <c r="H449" s="14">
        <v>3075</v>
      </c>
      <c r="I449" s="78">
        <f t="shared" si="7"/>
        <v>100</v>
      </c>
    </row>
    <row r="450" spans="1:9" ht="47.25" x14ac:dyDescent="0.25">
      <c r="A450" s="11" t="s">
        <v>160</v>
      </c>
      <c r="B450" s="12"/>
      <c r="C450" s="13" t="s">
        <v>208</v>
      </c>
      <c r="D450" s="13" t="s">
        <v>216</v>
      </c>
      <c r="E450" s="13">
        <v>6207318</v>
      </c>
      <c r="F450" s="13" t="s">
        <v>197</v>
      </c>
      <c r="G450" s="14">
        <v>182.9</v>
      </c>
      <c r="H450" s="14"/>
      <c r="I450" s="78">
        <f t="shared" si="7"/>
        <v>0</v>
      </c>
    </row>
    <row r="451" spans="1:9" ht="18.75" x14ac:dyDescent="0.25">
      <c r="A451" s="11" t="s">
        <v>23</v>
      </c>
      <c r="B451" s="12"/>
      <c r="C451" s="13" t="s">
        <v>208</v>
      </c>
      <c r="D451" s="13" t="s">
        <v>216</v>
      </c>
      <c r="E451" s="13">
        <v>6207318</v>
      </c>
      <c r="F451" s="13">
        <v>800</v>
      </c>
      <c r="G451" s="14">
        <v>182.9</v>
      </c>
      <c r="H451" s="14"/>
      <c r="I451" s="78">
        <f t="shared" si="7"/>
        <v>0</v>
      </c>
    </row>
    <row r="452" spans="1:9" ht="31.5" x14ac:dyDescent="0.25">
      <c r="A452" s="11" t="s">
        <v>161</v>
      </c>
      <c r="B452" s="12"/>
      <c r="C452" s="13" t="s">
        <v>208</v>
      </c>
      <c r="D452" s="13" t="s">
        <v>216</v>
      </c>
      <c r="E452" s="13">
        <v>6207319</v>
      </c>
      <c r="F452" s="13" t="s">
        <v>197</v>
      </c>
      <c r="G452" s="14">
        <v>1880.5</v>
      </c>
      <c r="H452" s="14">
        <v>686.9</v>
      </c>
      <c r="I452" s="78">
        <f t="shared" si="7"/>
        <v>36.527519276788091</v>
      </c>
    </row>
    <row r="453" spans="1:9" ht="18.75" x14ac:dyDescent="0.25">
      <c r="A453" s="11" t="s">
        <v>23</v>
      </c>
      <c r="B453" s="12"/>
      <c r="C453" s="13" t="s">
        <v>208</v>
      </c>
      <c r="D453" s="13" t="s">
        <v>216</v>
      </c>
      <c r="E453" s="13">
        <v>6207319</v>
      </c>
      <c r="F453" s="13">
        <v>800</v>
      </c>
      <c r="G453" s="14">
        <v>1880.5</v>
      </c>
      <c r="H453" s="14">
        <v>686.9</v>
      </c>
      <c r="I453" s="78">
        <f t="shared" si="7"/>
        <v>36.527519276788091</v>
      </c>
    </row>
    <row r="454" spans="1:9" ht="47.25" x14ac:dyDescent="0.25">
      <c r="A454" s="11" t="s">
        <v>162</v>
      </c>
      <c r="B454" s="12"/>
      <c r="C454" s="13" t="s">
        <v>208</v>
      </c>
      <c r="D454" s="13" t="s">
        <v>216</v>
      </c>
      <c r="E454" s="13">
        <v>6207320</v>
      </c>
      <c r="F454" s="13" t="s">
        <v>197</v>
      </c>
      <c r="G454" s="14">
        <v>16504</v>
      </c>
      <c r="H454" s="14">
        <v>8722.1</v>
      </c>
      <c r="I454" s="78">
        <f t="shared" si="7"/>
        <v>52.848400387784778</v>
      </c>
    </row>
    <row r="455" spans="1:9" ht="18.75" x14ac:dyDescent="0.25">
      <c r="A455" s="11" t="s">
        <v>23</v>
      </c>
      <c r="B455" s="12"/>
      <c r="C455" s="13" t="s">
        <v>208</v>
      </c>
      <c r="D455" s="13" t="s">
        <v>216</v>
      </c>
      <c r="E455" s="13">
        <v>6207320</v>
      </c>
      <c r="F455" s="13">
        <v>800</v>
      </c>
      <c r="G455" s="14">
        <v>16504</v>
      </c>
      <c r="H455" s="14">
        <v>8722.1</v>
      </c>
      <c r="I455" s="78">
        <f t="shared" si="7"/>
        <v>52.848400387784778</v>
      </c>
    </row>
    <row r="456" spans="1:9" ht="78.75" x14ac:dyDescent="0.25">
      <c r="A456" s="11" t="s">
        <v>163</v>
      </c>
      <c r="B456" s="12"/>
      <c r="C456" s="13" t="s">
        <v>208</v>
      </c>
      <c r="D456" s="13" t="s">
        <v>216</v>
      </c>
      <c r="E456" s="13">
        <v>6207322</v>
      </c>
      <c r="F456" s="13" t="s">
        <v>197</v>
      </c>
      <c r="G456" s="14">
        <v>619.5</v>
      </c>
      <c r="H456" s="14"/>
      <c r="I456" s="78">
        <f t="shared" si="7"/>
        <v>0</v>
      </c>
    </row>
    <row r="457" spans="1:9" ht="18.75" x14ac:dyDescent="0.25">
      <c r="A457" s="11" t="s">
        <v>23</v>
      </c>
      <c r="B457" s="12"/>
      <c r="C457" s="13" t="s">
        <v>208</v>
      </c>
      <c r="D457" s="13" t="s">
        <v>216</v>
      </c>
      <c r="E457" s="13">
        <v>6207322</v>
      </c>
      <c r="F457" s="13">
        <v>800</v>
      </c>
      <c r="G457" s="14">
        <v>619.5</v>
      </c>
      <c r="H457" s="14"/>
      <c r="I457" s="78">
        <f t="shared" si="7"/>
        <v>0</v>
      </c>
    </row>
    <row r="458" spans="1:9" ht="110.25" x14ac:dyDescent="0.25">
      <c r="A458" s="11" t="s">
        <v>164</v>
      </c>
      <c r="B458" s="12"/>
      <c r="C458" s="13" t="s">
        <v>208</v>
      </c>
      <c r="D458" s="13" t="s">
        <v>216</v>
      </c>
      <c r="E458" s="13">
        <v>6207324</v>
      </c>
      <c r="F458" s="13" t="s">
        <v>197</v>
      </c>
      <c r="G458" s="14">
        <v>541</v>
      </c>
      <c r="H458" s="14"/>
      <c r="I458" s="78">
        <f t="shared" si="7"/>
        <v>0</v>
      </c>
    </row>
    <row r="459" spans="1:9" ht="18.75" x14ac:dyDescent="0.25">
      <c r="A459" s="11" t="s">
        <v>23</v>
      </c>
      <c r="B459" s="12"/>
      <c r="C459" s="13" t="s">
        <v>208</v>
      </c>
      <c r="D459" s="13" t="s">
        <v>216</v>
      </c>
      <c r="E459" s="13">
        <v>6207324</v>
      </c>
      <c r="F459" s="13">
        <v>800</v>
      </c>
      <c r="G459" s="14">
        <v>541</v>
      </c>
      <c r="H459" s="14"/>
      <c r="I459" s="78">
        <f t="shared" si="7"/>
        <v>0</v>
      </c>
    </row>
    <row r="460" spans="1:9" ht="110.25" x14ac:dyDescent="0.25">
      <c r="A460" s="11" t="s">
        <v>165</v>
      </c>
      <c r="B460" s="12"/>
      <c r="C460" s="13" t="s">
        <v>208</v>
      </c>
      <c r="D460" s="13" t="s">
        <v>216</v>
      </c>
      <c r="E460" s="13">
        <v>6207325</v>
      </c>
      <c r="F460" s="13" t="s">
        <v>197</v>
      </c>
      <c r="G460" s="14">
        <v>0.7</v>
      </c>
      <c r="H460" s="14"/>
      <c r="I460" s="78">
        <f t="shared" si="7"/>
        <v>0</v>
      </c>
    </row>
    <row r="461" spans="1:9" ht="18.75" x14ac:dyDescent="0.25">
      <c r="A461" s="11" t="s">
        <v>23</v>
      </c>
      <c r="B461" s="12"/>
      <c r="C461" s="13" t="s">
        <v>208</v>
      </c>
      <c r="D461" s="13" t="s">
        <v>216</v>
      </c>
      <c r="E461" s="13">
        <v>6207325</v>
      </c>
      <c r="F461" s="13">
        <v>800</v>
      </c>
      <c r="G461" s="14">
        <v>0.7</v>
      </c>
      <c r="H461" s="14"/>
      <c r="I461" s="78">
        <f t="shared" si="7"/>
        <v>0</v>
      </c>
    </row>
    <row r="462" spans="1:9" ht="78.75" x14ac:dyDescent="0.25">
      <c r="A462" s="11" t="s">
        <v>166</v>
      </c>
      <c r="B462" s="12"/>
      <c r="C462" s="13" t="s">
        <v>208</v>
      </c>
      <c r="D462" s="13" t="s">
        <v>216</v>
      </c>
      <c r="E462" s="13">
        <v>6207326</v>
      </c>
      <c r="F462" s="13" t="s">
        <v>197</v>
      </c>
      <c r="G462" s="14">
        <v>67</v>
      </c>
      <c r="H462" s="14">
        <v>25.1</v>
      </c>
      <c r="I462" s="78">
        <f t="shared" si="7"/>
        <v>37.462686567164184</v>
      </c>
    </row>
    <row r="463" spans="1:9" ht="18.75" x14ac:dyDescent="0.25">
      <c r="A463" s="11" t="s">
        <v>23</v>
      </c>
      <c r="B463" s="12"/>
      <c r="C463" s="13" t="s">
        <v>208</v>
      </c>
      <c r="D463" s="13" t="s">
        <v>216</v>
      </c>
      <c r="E463" s="13">
        <v>6207326</v>
      </c>
      <c r="F463" s="13">
        <v>800</v>
      </c>
      <c r="G463" s="14">
        <v>67</v>
      </c>
      <c r="H463" s="14">
        <v>25.1</v>
      </c>
      <c r="I463" s="78">
        <f t="shared" si="7"/>
        <v>37.462686567164184</v>
      </c>
    </row>
    <row r="464" spans="1:9" ht="110.25" x14ac:dyDescent="0.25">
      <c r="A464" s="11" t="s">
        <v>167</v>
      </c>
      <c r="B464" s="12"/>
      <c r="C464" s="13" t="s">
        <v>208</v>
      </c>
      <c r="D464" s="13" t="s">
        <v>216</v>
      </c>
      <c r="E464" s="13">
        <v>6207328</v>
      </c>
      <c r="F464" s="13" t="s">
        <v>197</v>
      </c>
      <c r="G464" s="14">
        <v>481.3</v>
      </c>
      <c r="H464" s="14">
        <v>278</v>
      </c>
      <c r="I464" s="78">
        <f t="shared" si="7"/>
        <v>57.760232703095781</v>
      </c>
    </row>
    <row r="465" spans="1:9" ht="18.75" x14ac:dyDescent="0.25">
      <c r="A465" s="11" t="s">
        <v>23</v>
      </c>
      <c r="B465" s="12"/>
      <c r="C465" s="13" t="s">
        <v>208</v>
      </c>
      <c r="D465" s="13" t="s">
        <v>216</v>
      </c>
      <c r="E465" s="13">
        <v>6207328</v>
      </c>
      <c r="F465" s="13">
        <v>800</v>
      </c>
      <c r="G465" s="14">
        <v>481.3</v>
      </c>
      <c r="H465" s="14">
        <v>278</v>
      </c>
      <c r="I465" s="78">
        <f t="shared" si="7"/>
        <v>57.760232703095781</v>
      </c>
    </row>
    <row r="466" spans="1:9" ht="94.5" x14ac:dyDescent="0.25">
      <c r="A466" s="11" t="s">
        <v>168</v>
      </c>
      <c r="B466" s="12"/>
      <c r="C466" s="13" t="s">
        <v>208</v>
      </c>
      <c r="D466" s="13" t="s">
        <v>216</v>
      </c>
      <c r="E466" s="13">
        <v>6207330</v>
      </c>
      <c r="F466" s="13" t="s">
        <v>197</v>
      </c>
      <c r="G466" s="14">
        <v>645.70000000000005</v>
      </c>
      <c r="H466" s="14"/>
      <c r="I466" s="78">
        <f t="shared" si="7"/>
        <v>0</v>
      </c>
    </row>
    <row r="467" spans="1:9" ht="18.75" x14ac:dyDescent="0.25">
      <c r="A467" s="11" t="s">
        <v>23</v>
      </c>
      <c r="B467" s="12"/>
      <c r="C467" s="13" t="s">
        <v>208</v>
      </c>
      <c r="D467" s="13" t="s">
        <v>216</v>
      </c>
      <c r="E467" s="13">
        <v>6207330</v>
      </c>
      <c r="F467" s="13">
        <v>800</v>
      </c>
      <c r="G467" s="14">
        <v>645.70000000000005</v>
      </c>
      <c r="H467" s="14"/>
      <c r="I467" s="78">
        <f t="shared" si="7"/>
        <v>0</v>
      </c>
    </row>
    <row r="468" spans="1:9" ht="157.5" x14ac:dyDescent="0.25">
      <c r="A468" s="11" t="s">
        <v>169</v>
      </c>
      <c r="B468" s="12"/>
      <c r="C468" s="13" t="s">
        <v>208</v>
      </c>
      <c r="D468" s="13" t="s">
        <v>216</v>
      </c>
      <c r="E468" s="13">
        <v>6207331</v>
      </c>
      <c r="F468" s="13" t="s">
        <v>197</v>
      </c>
      <c r="G468" s="14">
        <v>31.7</v>
      </c>
      <c r="H468" s="14"/>
      <c r="I468" s="78">
        <f t="shared" si="7"/>
        <v>0</v>
      </c>
    </row>
    <row r="469" spans="1:9" ht="18.75" x14ac:dyDescent="0.25">
      <c r="A469" s="11" t="s">
        <v>23</v>
      </c>
      <c r="B469" s="12"/>
      <c r="C469" s="13" t="s">
        <v>208</v>
      </c>
      <c r="D469" s="13" t="s">
        <v>216</v>
      </c>
      <c r="E469" s="13">
        <v>6207331</v>
      </c>
      <c r="F469" s="13">
        <v>800</v>
      </c>
      <c r="G469" s="14">
        <v>31.7</v>
      </c>
      <c r="H469" s="14"/>
      <c r="I469" s="78">
        <f t="shared" si="7"/>
        <v>0</v>
      </c>
    </row>
    <row r="470" spans="1:9" ht="18.75" x14ac:dyDescent="0.25">
      <c r="A470" s="11" t="s">
        <v>35</v>
      </c>
      <c r="B470" s="12"/>
      <c r="C470" s="13" t="s">
        <v>208</v>
      </c>
      <c r="D470" s="13" t="s">
        <v>216</v>
      </c>
      <c r="E470" s="13">
        <v>7000000</v>
      </c>
      <c r="F470" s="13" t="s">
        <v>197</v>
      </c>
      <c r="G470" s="14">
        <v>80</v>
      </c>
      <c r="H470" s="14">
        <v>72.5</v>
      </c>
      <c r="I470" s="78">
        <f t="shared" si="7"/>
        <v>90.625</v>
      </c>
    </row>
    <row r="471" spans="1:9" ht="78.75" x14ac:dyDescent="0.25">
      <c r="A471" s="11" t="s">
        <v>45</v>
      </c>
      <c r="B471" s="12"/>
      <c r="C471" s="13" t="s">
        <v>208</v>
      </c>
      <c r="D471" s="13" t="s">
        <v>216</v>
      </c>
      <c r="E471" s="13">
        <v>7110000</v>
      </c>
      <c r="F471" s="13" t="s">
        <v>197</v>
      </c>
      <c r="G471" s="14">
        <v>80</v>
      </c>
      <c r="H471" s="14">
        <v>72.5</v>
      </c>
      <c r="I471" s="78">
        <f t="shared" si="7"/>
        <v>90.625</v>
      </c>
    </row>
    <row r="472" spans="1:9" ht="31.5" x14ac:dyDescent="0.25">
      <c r="A472" s="11" t="s">
        <v>43</v>
      </c>
      <c r="B472" s="12"/>
      <c r="C472" s="13" t="s">
        <v>208</v>
      </c>
      <c r="D472" s="13" t="s">
        <v>216</v>
      </c>
      <c r="E472" s="13">
        <v>7110000</v>
      </c>
      <c r="F472" s="13">
        <v>300</v>
      </c>
      <c r="G472" s="14">
        <v>80</v>
      </c>
      <c r="H472" s="14">
        <v>72.5</v>
      </c>
      <c r="I472" s="78">
        <f t="shared" si="7"/>
        <v>90.625</v>
      </c>
    </row>
    <row r="473" spans="1:9" ht="93.75" x14ac:dyDescent="0.25">
      <c r="A473" s="21" t="s">
        <v>170</v>
      </c>
      <c r="B473" s="12">
        <v>366</v>
      </c>
      <c r="C473" s="13"/>
      <c r="D473" s="13"/>
      <c r="E473" s="13"/>
      <c r="F473" s="13"/>
      <c r="G473" s="4">
        <f>G474+G490+G511</f>
        <v>9881.1999999999989</v>
      </c>
      <c r="H473" s="4">
        <f>H474+H490+H511</f>
        <v>4469.8999999999996</v>
      </c>
      <c r="I473" s="79">
        <f>H473/G473*100</f>
        <v>45.236408533376519</v>
      </c>
    </row>
    <row r="474" spans="1:9" ht="37.5" x14ac:dyDescent="0.25">
      <c r="A474" s="21" t="s">
        <v>11</v>
      </c>
      <c r="B474" s="12"/>
      <c r="C474" s="23" t="s">
        <v>195</v>
      </c>
      <c r="D474" s="23" t="s">
        <v>204</v>
      </c>
      <c r="E474" s="9" t="s">
        <v>12</v>
      </c>
      <c r="F474" s="23" t="s">
        <v>197</v>
      </c>
      <c r="G474" s="4">
        <f>G475</f>
        <v>2996.4</v>
      </c>
      <c r="H474" s="4">
        <f>H475</f>
        <v>383.70000000000005</v>
      </c>
      <c r="I474" s="79">
        <f t="shared" ref="I474:I518" si="8">H474/G474*100</f>
        <v>12.805366439727676</v>
      </c>
    </row>
    <row r="475" spans="1:9" ht="31.5" x14ac:dyDescent="0.25">
      <c r="A475" s="8" t="s">
        <v>24</v>
      </c>
      <c r="B475" s="12"/>
      <c r="C475" s="9" t="s">
        <v>195</v>
      </c>
      <c r="D475" s="9">
        <v>13</v>
      </c>
      <c r="E475" s="9" t="s">
        <v>12</v>
      </c>
      <c r="F475" s="9" t="s">
        <v>197</v>
      </c>
      <c r="G475" s="5">
        <f>G476+G479+G482+G485+G487</f>
        <v>2996.4</v>
      </c>
      <c r="H475" s="5">
        <f>H476+H479+H482+H485+H487</f>
        <v>383.70000000000005</v>
      </c>
      <c r="I475" s="79">
        <f t="shared" si="8"/>
        <v>12.805366439727676</v>
      </c>
    </row>
    <row r="476" spans="1:9" ht="31.5" x14ac:dyDescent="0.25">
      <c r="A476" s="11" t="s">
        <v>79</v>
      </c>
      <c r="B476" s="12"/>
      <c r="C476" s="13" t="s">
        <v>195</v>
      </c>
      <c r="D476" s="13">
        <v>13</v>
      </c>
      <c r="E476" s="13" t="s">
        <v>214</v>
      </c>
      <c r="F476" s="13" t="s">
        <v>197</v>
      </c>
      <c r="G476" s="14">
        <f>G477+G478</f>
        <v>2052</v>
      </c>
      <c r="H476" s="14">
        <v>106.9</v>
      </c>
      <c r="I476" s="78">
        <f t="shared" si="8"/>
        <v>5.2095516569200786</v>
      </c>
    </row>
    <row r="477" spans="1:9" ht="31.5" x14ac:dyDescent="0.25">
      <c r="A477" s="11" t="s">
        <v>22</v>
      </c>
      <c r="B477" s="12"/>
      <c r="C477" s="13" t="s">
        <v>195</v>
      </c>
      <c r="D477" s="13">
        <v>13</v>
      </c>
      <c r="E477" s="13" t="s">
        <v>214</v>
      </c>
      <c r="F477" s="13">
        <v>200</v>
      </c>
      <c r="G477" s="14">
        <v>2050</v>
      </c>
      <c r="H477" s="14">
        <v>106.9</v>
      </c>
      <c r="I477" s="78">
        <f t="shared" si="8"/>
        <v>5.2146341463414636</v>
      </c>
    </row>
    <row r="478" spans="1:9" ht="18.75" x14ac:dyDescent="0.25">
      <c r="A478" s="11" t="s">
        <v>23</v>
      </c>
      <c r="B478" s="12"/>
      <c r="C478" s="13" t="s">
        <v>195</v>
      </c>
      <c r="D478" s="13">
        <v>13</v>
      </c>
      <c r="E478" s="13" t="s">
        <v>214</v>
      </c>
      <c r="F478" s="13" t="s">
        <v>245</v>
      </c>
      <c r="G478" s="14">
        <v>2</v>
      </c>
      <c r="H478" s="14"/>
      <c r="I478" s="78">
        <f t="shared" si="8"/>
        <v>0</v>
      </c>
    </row>
    <row r="479" spans="1:9" ht="47.25" x14ac:dyDescent="0.25">
      <c r="A479" s="11" t="s">
        <v>171</v>
      </c>
      <c r="B479" s="12"/>
      <c r="C479" s="13" t="s">
        <v>195</v>
      </c>
      <c r="D479" s="13">
        <v>13</v>
      </c>
      <c r="E479" s="13" t="s">
        <v>278</v>
      </c>
      <c r="F479" s="13" t="s">
        <v>197</v>
      </c>
      <c r="G479" s="14">
        <v>73.2</v>
      </c>
      <c r="H479" s="14">
        <v>8.1</v>
      </c>
      <c r="I479" s="78">
        <f t="shared" si="8"/>
        <v>11.065573770491802</v>
      </c>
    </row>
    <row r="480" spans="1:9" ht="47.25" x14ac:dyDescent="0.25">
      <c r="A480" s="11" t="s">
        <v>172</v>
      </c>
      <c r="B480" s="12"/>
      <c r="C480" s="13" t="s">
        <v>195</v>
      </c>
      <c r="D480" s="13">
        <v>13</v>
      </c>
      <c r="E480" s="13" t="s">
        <v>279</v>
      </c>
      <c r="F480" s="13" t="s">
        <v>197</v>
      </c>
      <c r="G480" s="14">
        <v>73.2</v>
      </c>
      <c r="H480" s="14">
        <v>8.1</v>
      </c>
      <c r="I480" s="78">
        <f t="shared" si="8"/>
        <v>11.065573770491802</v>
      </c>
    </row>
    <row r="481" spans="1:9" ht="31.5" x14ac:dyDescent="0.25">
      <c r="A481" s="11" t="s">
        <v>72</v>
      </c>
      <c r="B481" s="12"/>
      <c r="C481" s="13" t="s">
        <v>195</v>
      </c>
      <c r="D481" s="13">
        <v>13</v>
      </c>
      <c r="E481" s="13" t="s">
        <v>279</v>
      </c>
      <c r="F481" s="13">
        <v>200</v>
      </c>
      <c r="G481" s="14">
        <v>73.2</v>
      </c>
      <c r="H481" s="14">
        <v>8.1</v>
      </c>
      <c r="I481" s="78">
        <f t="shared" si="8"/>
        <v>11.065573770491802</v>
      </c>
    </row>
    <row r="482" spans="1:9" ht="31.5" x14ac:dyDescent="0.25">
      <c r="A482" s="11" t="s">
        <v>25</v>
      </c>
      <c r="B482" s="12"/>
      <c r="C482" s="13" t="s">
        <v>195</v>
      </c>
      <c r="D482" s="13">
        <v>13</v>
      </c>
      <c r="E482" s="13" t="s">
        <v>200</v>
      </c>
      <c r="F482" s="13" t="s">
        <v>197</v>
      </c>
      <c r="G482" s="14">
        <v>85.8</v>
      </c>
      <c r="H482" s="14">
        <v>40.4</v>
      </c>
      <c r="I482" s="78">
        <f t="shared" si="8"/>
        <v>47.086247086247084</v>
      </c>
    </row>
    <row r="483" spans="1:9" ht="31.5" x14ac:dyDescent="0.25">
      <c r="A483" s="11" t="s">
        <v>26</v>
      </c>
      <c r="B483" s="12"/>
      <c r="C483" s="13" t="s">
        <v>195</v>
      </c>
      <c r="D483" s="13">
        <v>13</v>
      </c>
      <c r="E483" s="13" t="s">
        <v>201</v>
      </c>
      <c r="F483" s="13" t="s">
        <v>197</v>
      </c>
      <c r="G483" s="14">
        <v>85.8</v>
      </c>
      <c r="H483" s="14">
        <v>40.4</v>
      </c>
      <c r="I483" s="78">
        <f t="shared" si="8"/>
        <v>47.086247086247084</v>
      </c>
    </row>
    <row r="484" spans="1:9" ht="31.5" x14ac:dyDescent="0.25">
      <c r="A484" s="11" t="s">
        <v>22</v>
      </c>
      <c r="B484" s="12"/>
      <c r="C484" s="13" t="s">
        <v>195</v>
      </c>
      <c r="D484" s="13">
        <v>13</v>
      </c>
      <c r="E484" s="13" t="s">
        <v>201</v>
      </c>
      <c r="F484" s="13">
        <v>200</v>
      </c>
      <c r="G484" s="14">
        <v>85.8</v>
      </c>
      <c r="H484" s="14">
        <v>40.4</v>
      </c>
      <c r="I484" s="78">
        <f t="shared" si="8"/>
        <v>47.086247086247084</v>
      </c>
    </row>
    <row r="485" spans="1:9" ht="78.75" x14ac:dyDescent="0.25">
      <c r="A485" s="11" t="s">
        <v>80</v>
      </c>
      <c r="B485" s="12"/>
      <c r="C485" s="13" t="s">
        <v>195</v>
      </c>
      <c r="D485" s="13">
        <v>13</v>
      </c>
      <c r="E485" s="13">
        <v>5207209</v>
      </c>
      <c r="F485" s="13" t="s">
        <v>197</v>
      </c>
      <c r="G485" s="14">
        <v>680</v>
      </c>
      <c r="H485" s="14">
        <v>228.3</v>
      </c>
      <c r="I485" s="78">
        <f t="shared" si="8"/>
        <v>33.57352941176471</v>
      </c>
    </row>
    <row r="486" spans="1:9" ht="63" x14ac:dyDescent="0.25">
      <c r="A486" s="11" t="s">
        <v>21</v>
      </c>
      <c r="B486" s="12"/>
      <c r="C486" s="13" t="s">
        <v>195</v>
      </c>
      <c r="D486" s="13">
        <v>13</v>
      </c>
      <c r="E486" s="13">
        <v>5207209</v>
      </c>
      <c r="F486" s="13">
        <v>100</v>
      </c>
      <c r="G486" s="14">
        <v>680</v>
      </c>
      <c r="H486" s="14">
        <v>228.3</v>
      </c>
      <c r="I486" s="78">
        <f t="shared" si="8"/>
        <v>33.57352941176471</v>
      </c>
    </row>
    <row r="487" spans="1:9" ht="18.75" x14ac:dyDescent="0.25">
      <c r="A487" s="11" t="s">
        <v>35</v>
      </c>
      <c r="B487" s="12"/>
      <c r="C487" s="13" t="s">
        <v>195</v>
      </c>
      <c r="D487" s="13">
        <v>13</v>
      </c>
      <c r="E487" s="13">
        <v>7000000</v>
      </c>
      <c r="F487" s="13" t="s">
        <v>197</v>
      </c>
      <c r="G487" s="14">
        <f>G489</f>
        <v>105.4</v>
      </c>
      <c r="H487" s="14">
        <f>H489</f>
        <v>0</v>
      </c>
      <c r="I487" s="78">
        <f t="shared" si="8"/>
        <v>0</v>
      </c>
    </row>
    <row r="488" spans="1:9" ht="78.75" x14ac:dyDescent="0.25">
      <c r="A488" s="11" t="s">
        <v>173</v>
      </c>
      <c r="B488" s="12"/>
      <c r="C488" s="13" t="s">
        <v>195</v>
      </c>
      <c r="D488" s="13">
        <v>13</v>
      </c>
      <c r="E488" s="13">
        <v>7040000</v>
      </c>
      <c r="F488" s="13" t="s">
        <v>197</v>
      </c>
      <c r="G488" s="14">
        <v>105.4</v>
      </c>
      <c r="H488" s="14"/>
      <c r="I488" s="78">
        <f t="shared" si="8"/>
        <v>0</v>
      </c>
    </row>
    <row r="489" spans="1:9" ht="31.5" x14ac:dyDescent="0.25">
      <c r="A489" s="11" t="s">
        <v>72</v>
      </c>
      <c r="B489" s="12"/>
      <c r="C489" s="13" t="s">
        <v>195</v>
      </c>
      <c r="D489" s="13">
        <v>13</v>
      </c>
      <c r="E489" s="13">
        <v>7040000</v>
      </c>
      <c r="F489" s="13">
        <v>200</v>
      </c>
      <c r="G489" s="14">
        <v>105.4</v>
      </c>
      <c r="H489" s="14"/>
      <c r="I489" s="78">
        <f t="shared" si="8"/>
        <v>0</v>
      </c>
    </row>
    <row r="490" spans="1:9" ht="18.75" x14ac:dyDescent="0.25">
      <c r="A490" s="21" t="s">
        <v>90</v>
      </c>
      <c r="B490" s="12"/>
      <c r="C490" s="23" t="s">
        <v>208</v>
      </c>
      <c r="D490" s="23" t="s">
        <v>204</v>
      </c>
      <c r="E490" s="9" t="s">
        <v>12</v>
      </c>
      <c r="F490" s="23" t="s">
        <v>197</v>
      </c>
      <c r="G490" s="4">
        <f>G494+G502+G491</f>
        <v>5177</v>
      </c>
      <c r="H490" s="4">
        <f>H494+H502+H491</f>
        <v>3244.5</v>
      </c>
      <c r="I490" s="79">
        <f t="shared" si="8"/>
        <v>62.67143133088662</v>
      </c>
    </row>
    <row r="491" spans="1:9" ht="18.75" x14ac:dyDescent="0.25">
      <c r="A491" s="61" t="s">
        <v>281</v>
      </c>
      <c r="B491" s="59"/>
      <c r="C491" s="62" t="s">
        <v>208</v>
      </c>
      <c r="D491" s="62" t="s">
        <v>195</v>
      </c>
      <c r="E491" s="62" t="s">
        <v>12</v>
      </c>
      <c r="F491" s="62" t="s">
        <v>197</v>
      </c>
      <c r="G491" s="4">
        <f>G492</f>
        <v>7.5</v>
      </c>
      <c r="H491" s="63"/>
      <c r="I491" s="79"/>
    </row>
    <row r="492" spans="1:9" ht="67.5" customHeight="1" x14ac:dyDescent="0.25">
      <c r="A492" s="56" t="s">
        <v>259</v>
      </c>
      <c r="B492" s="64"/>
      <c r="C492" s="58" t="s">
        <v>208</v>
      </c>
      <c r="D492" s="58" t="s">
        <v>195</v>
      </c>
      <c r="E492" s="58" t="s">
        <v>257</v>
      </c>
      <c r="F492" s="58" t="s">
        <v>197</v>
      </c>
      <c r="G492" s="57">
        <v>7.5</v>
      </c>
      <c r="H492" s="57"/>
      <c r="I492" s="78"/>
    </row>
    <row r="493" spans="1:9" ht="15.75" x14ac:dyDescent="0.25">
      <c r="A493" s="56"/>
      <c r="B493" s="64"/>
      <c r="C493" s="58" t="s">
        <v>208</v>
      </c>
      <c r="D493" s="58" t="s">
        <v>195</v>
      </c>
      <c r="E493" s="58" t="s">
        <v>257</v>
      </c>
      <c r="F493" s="58" t="s">
        <v>280</v>
      </c>
      <c r="G493" s="57">
        <v>7.5</v>
      </c>
      <c r="H493" s="57"/>
      <c r="I493" s="78"/>
    </row>
    <row r="494" spans="1:9" ht="18.75" x14ac:dyDescent="0.25">
      <c r="A494" s="8" t="s">
        <v>174</v>
      </c>
      <c r="B494" s="12"/>
      <c r="C494" s="9" t="s">
        <v>208</v>
      </c>
      <c r="D494" s="9" t="s">
        <v>207</v>
      </c>
      <c r="E494" s="9" t="s">
        <v>12</v>
      </c>
      <c r="F494" s="9" t="s">
        <v>197</v>
      </c>
      <c r="G494" s="5">
        <f>G495+G498</f>
        <v>3854.8</v>
      </c>
      <c r="H494" s="5">
        <f>H495+H498</f>
        <v>2655.5</v>
      </c>
      <c r="I494" s="79">
        <f t="shared" si="8"/>
        <v>68.888139462488311</v>
      </c>
    </row>
    <row r="495" spans="1:9" ht="18.75" x14ac:dyDescent="0.25">
      <c r="A495" s="11" t="s">
        <v>175</v>
      </c>
      <c r="B495" s="12"/>
      <c r="C495" s="13" t="s">
        <v>208</v>
      </c>
      <c r="D495" s="13" t="s">
        <v>207</v>
      </c>
      <c r="E495" s="13">
        <v>3030000</v>
      </c>
      <c r="F495" s="13" t="s">
        <v>197</v>
      </c>
      <c r="G495" s="14">
        <v>273.3</v>
      </c>
      <c r="H495" s="14">
        <v>273.3</v>
      </c>
      <c r="I495" s="78">
        <f t="shared" si="8"/>
        <v>100</v>
      </c>
    </row>
    <row r="496" spans="1:9" ht="63" x14ac:dyDescent="0.25">
      <c r="A496" s="11" t="s">
        <v>176</v>
      </c>
      <c r="B496" s="12"/>
      <c r="C496" s="13" t="s">
        <v>208</v>
      </c>
      <c r="D496" s="13" t="s">
        <v>207</v>
      </c>
      <c r="E496" s="13">
        <v>3037202</v>
      </c>
      <c r="F496" s="13" t="s">
        <v>197</v>
      </c>
      <c r="G496" s="14">
        <v>273.3</v>
      </c>
      <c r="H496" s="14">
        <v>273.3</v>
      </c>
      <c r="I496" s="78">
        <f t="shared" si="8"/>
        <v>100</v>
      </c>
    </row>
    <row r="497" spans="1:9" ht="31.5" x14ac:dyDescent="0.25">
      <c r="A497" s="11" t="s">
        <v>72</v>
      </c>
      <c r="B497" s="12"/>
      <c r="C497" s="13" t="s">
        <v>208</v>
      </c>
      <c r="D497" s="13" t="s">
        <v>207</v>
      </c>
      <c r="E497" s="13">
        <v>3037202</v>
      </c>
      <c r="F497" s="13">
        <v>200</v>
      </c>
      <c r="G497" s="14">
        <v>273.3</v>
      </c>
      <c r="H497" s="14">
        <v>273.3</v>
      </c>
      <c r="I497" s="78">
        <f t="shared" si="8"/>
        <v>100</v>
      </c>
    </row>
    <row r="498" spans="1:9" ht="18.75" x14ac:dyDescent="0.25">
      <c r="A498" s="11" t="s">
        <v>35</v>
      </c>
      <c r="B498" s="12"/>
      <c r="C498" s="13" t="s">
        <v>208</v>
      </c>
      <c r="D498" s="13" t="s">
        <v>207</v>
      </c>
      <c r="E498" s="13">
        <v>7000000</v>
      </c>
      <c r="F498" s="13" t="s">
        <v>197</v>
      </c>
      <c r="G498" s="14">
        <f>G499</f>
        <v>3581.5</v>
      </c>
      <c r="H498" s="14">
        <f>H499</f>
        <v>2382.1999999999998</v>
      </c>
      <c r="I498" s="78">
        <f t="shared" si="8"/>
        <v>66.514030434175623</v>
      </c>
    </row>
    <row r="499" spans="1:9" ht="63" x14ac:dyDescent="0.25">
      <c r="A499" s="11" t="s">
        <v>177</v>
      </c>
      <c r="B499" s="12"/>
      <c r="C499" s="13" t="s">
        <v>208</v>
      </c>
      <c r="D499" s="13" t="s">
        <v>207</v>
      </c>
      <c r="E499" s="13">
        <v>7090000</v>
      </c>
      <c r="F499" s="13" t="s">
        <v>197</v>
      </c>
      <c r="G499" s="14">
        <f>G500+G501</f>
        <v>3581.5</v>
      </c>
      <c r="H499" s="14">
        <f>H500+H501</f>
        <v>2382.1999999999998</v>
      </c>
      <c r="I499" s="78">
        <f t="shared" si="8"/>
        <v>66.514030434175623</v>
      </c>
    </row>
    <row r="500" spans="1:9" ht="31.5" x14ac:dyDescent="0.25">
      <c r="A500" s="11" t="s">
        <v>72</v>
      </c>
      <c r="B500" s="12"/>
      <c r="C500" s="13" t="s">
        <v>208</v>
      </c>
      <c r="D500" s="13" t="s">
        <v>207</v>
      </c>
      <c r="E500" s="13">
        <v>7090000</v>
      </c>
      <c r="F500" s="13">
        <v>200</v>
      </c>
      <c r="G500" s="14">
        <v>553.4</v>
      </c>
      <c r="H500" s="14">
        <v>553.4</v>
      </c>
      <c r="I500" s="78">
        <f t="shared" si="8"/>
        <v>100</v>
      </c>
    </row>
    <row r="501" spans="1:9" ht="18.75" x14ac:dyDescent="0.25">
      <c r="A501" s="11" t="s">
        <v>23</v>
      </c>
      <c r="B501" s="12"/>
      <c r="C501" s="13" t="s">
        <v>208</v>
      </c>
      <c r="D501" s="13" t="s">
        <v>207</v>
      </c>
      <c r="E501" s="13">
        <v>7090000</v>
      </c>
      <c r="F501" s="13">
        <v>800</v>
      </c>
      <c r="G501" s="14">
        <v>3028.1</v>
      </c>
      <c r="H501" s="14">
        <v>1828.8</v>
      </c>
      <c r="I501" s="78">
        <f t="shared" si="8"/>
        <v>60.394306660942512</v>
      </c>
    </row>
    <row r="502" spans="1:9" ht="31.5" x14ac:dyDescent="0.25">
      <c r="A502" s="8" t="s">
        <v>94</v>
      </c>
      <c r="B502" s="12"/>
      <c r="C502" s="9" t="s">
        <v>208</v>
      </c>
      <c r="D502" s="9">
        <v>12</v>
      </c>
      <c r="E502" s="9" t="s">
        <v>12</v>
      </c>
      <c r="F502" s="9" t="s">
        <v>197</v>
      </c>
      <c r="G502" s="5">
        <f>G503+G505+G507</f>
        <v>1314.7</v>
      </c>
      <c r="H502" s="5">
        <f>H503+H505+H507</f>
        <v>589</v>
      </c>
      <c r="I502" s="79">
        <f t="shared" si="8"/>
        <v>44.801095306914121</v>
      </c>
    </row>
    <row r="503" spans="1:9" ht="31.5" x14ac:dyDescent="0.25">
      <c r="A503" s="11" t="s">
        <v>143</v>
      </c>
      <c r="B503" s="12"/>
      <c r="C503" s="13" t="s">
        <v>208</v>
      </c>
      <c r="D503" s="13">
        <v>12</v>
      </c>
      <c r="E503" s="13">
        <v>920059</v>
      </c>
      <c r="F503" s="13" t="s">
        <v>197</v>
      </c>
      <c r="G503" s="14">
        <v>88.3</v>
      </c>
      <c r="H503" s="14">
        <v>41.7</v>
      </c>
      <c r="I503" s="78">
        <f t="shared" si="8"/>
        <v>47.225368063420163</v>
      </c>
    </row>
    <row r="504" spans="1:9" ht="47.25" x14ac:dyDescent="0.25">
      <c r="A504" s="11" t="s">
        <v>95</v>
      </c>
      <c r="B504" s="12"/>
      <c r="C504" s="13" t="s">
        <v>208</v>
      </c>
      <c r="D504" s="13">
        <v>12</v>
      </c>
      <c r="E504" s="13">
        <v>920059</v>
      </c>
      <c r="F504" s="13">
        <v>600</v>
      </c>
      <c r="G504" s="14">
        <v>88.3</v>
      </c>
      <c r="H504" s="14">
        <v>41.7</v>
      </c>
      <c r="I504" s="78">
        <f t="shared" si="8"/>
        <v>47.225368063420163</v>
      </c>
    </row>
    <row r="505" spans="1:9" ht="78.75" x14ac:dyDescent="0.25">
      <c r="A505" s="11" t="s">
        <v>178</v>
      </c>
      <c r="B505" s="12"/>
      <c r="C505" s="13" t="s">
        <v>208</v>
      </c>
      <c r="D505" s="13">
        <v>12</v>
      </c>
      <c r="E505" s="13">
        <v>5207209</v>
      </c>
      <c r="F505" s="13" t="s">
        <v>197</v>
      </c>
      <c r="G505" s="14">
        <v>1054.4000000000001</v>
      </c>
      <c r="H505" s="14">
        <v>437.3</v>
      </c>
      <c r="I505" s="78">
        <f t="shared" si="8"/>
        <v>41.473823975720784</v>
      </c>
    </row>
    <row r="506" spans="1:9" ht="47.25" x14ac:dyDescent="0.25">
      <c r="A506" s="11" t="s">
        <v>95</v>
      </c>
      <c r="B506" s="12"/>
      <c r="C506" s="13" t="s">
        <v>208</v>
      </c>
      <c r="D506" s="13">
        <v>12</v>
      </c>
      <c r="E506" s="13">
        <v>5207209</v>
      </c>
      <c r="F506" s="13">
        <v>600</v>
      </c>
      <c r="G506" s="14">
        <v>1054.4000000000001</v>
      </c>
      <c r="H506" s="14">
        <v>437.3</v>
      </c>
      <c r="I506" s="78">
        <f t="shared" si="8"/>
        <v>41.473823975720784</v>
      </c>
    </row>
    <row r="507" spans="1:9" ht="18.75" x14ac:dyDescent="0.25">
      <c r="A507" s="11" t="s">
        <v>35</v>
      </c>
      <c r="B507" s="12"/>
      <c r="C507" s="13" t="s">
        <v>208</v>
      </c>
      <c r="D507" s="13">
        <v>12</v>
      </c>
      <c r="E507" s="13">
        <v>7000000</v>
      </c>
      <c r="F507" s="13" t="s">
        <v>197</v>
      </c>
      <c r="G507" s="14">
        <f>G508</f>
        <v>172</v>
      </c>
      <c r="H507" s="14">
        <f>H508</f>
        <v>110</v>
      </c>
      <c r="I507" s="78">
        <f t="shared" si="8"/>
        <v>63.953488372093027</v>
      </c>
    </row>
    <row r="508" spans="1:9" ht="78.75" x14ac:dyDescent="0.25">
      <c r="A508" s="11" t="s">
        <v>179</v>
      </c>
      <c r="B508" s="12"/>
      <c r="C508" s="13" t="s">
        <v>208</v>
      </c>
      <c r="D508" s="13">
        <v>12</v>
      </c>
      <c r="E508" s="13">
        <v>7010000</v>
      </c>
      <c r="F508" s="13"/>
      <c r="G508" s="14">
        <f>G509+G510</f>
        <v>172</v>
      </c>
      <c r="H508" s="14">
        <f>H509+H510</f>
        <v>110</v>
      </c>
      <c r="I508" s="78">
        <f t="shared" si="8"/>
        <v>63.953488372093027</v>
      </c>
    </row>
    <row r="509" spans="1:9" ht="47.25" x14ac:dyDescent="0.25">
      <c r="A509" s="11" t="s">
        <v>95</v>
      </c>
      <c r="B509" s="12"/>
      <c r="C509" s="13" t="s">
        <v>208</v>
      </c>
      <c r="D509" s="13">
        <v>12</v>
      </c>
      <c r="E509" s="13">
        <v>7010000</v>
      </c>
      <c r="F509" s="13">
        <v>600</v>
      </c>
      <c r="G509" s="14">
        <v>162.5</v>
      </c>
      <c r="H509" s="14">
        <v>100.8</v>
      </c>
      <c r="I509" s="78">
        <f t="shared" si="8"/>
        <v>62.030769230769231</v>
      </c>
    </row>
    <row r="510" spans="1:9" ht="18.75" x14ac:dyDescent="0.25">
      <c r="A510" s="11" t="s">
        <v>23</v>
      </c>
      <c r="B510" s="12"/>
      <c r="C510" s="13" t="s">
        <v>208</v>
      </c>
      <c r="D510" s="13">
        <v>12</v>
      </c>
      <c r="E510" s="13">
        <v>7010000</v>
      </c>
      <c r="F510" s="13">
        <v>800</v>
      </c>
      <c r="G510" s="14">
        <v>9.5</v>
      </c>
      <c r="H510" s="14">
        <v>9.1999999999999993</v>
      </c>
      <c r="I510" s="78">
        <f t="shared" si="8"/>
        <v>96.84210526315789</v>
      </c>
    </row>
    <row r="511" spans="1:9" ht="26.25" customHeight="1" x14ac:dyDescent="0.25">
      <c r="A511" s="21" t="s">
        <v>180</v>
      </c>
      <c r="B511" s="12"/>
      <c r="C511" s="23">
        <v>12</v>
      </c>
      <c r="D511" s="23" t="s">
        <v>204</v>
      </c>
      <c r="E511" s="9" t="s">
        <v>12</v>
      </c>
      <c r="F511" s="23" t="s">
        <v>197</v>
      </c>
      <c r="G511" s="4">
        <f>G513</f>
        <v>1707.8</v>
      </c>
      <c r="H511" s="4">
        <f>H513</f>
        <v>841.7</v>
      </c>
      <c r="I511" s="79">
        <f t="shared" si="8"/>
        <v>49.285630635905846</v>
      </c>
    </row>
    <row r="512" spans="1:9" ht="31.5" x14ac:dyDescent="0.25">
      <c r="A512" s="8" t="s">
        <v>181</v>
      </c>
      <c r="B512" s="12"/>
      <c r="C512" s="9">
        <v>12</v>
      </c>
      <c r="D512" s="9" t="s">
        <v>202</v>
      </c>
      <c r="E512" s="9" t="s">
        <v>12</v>
      </c>
      <c r="F512" s="9" t="s">
        <v>197</v>
      </c>
      <c r="G512" s="5">
        <v>1707.8</v>
      </c>
      <c r="H512" s="5">
        <f>H513</f>
        <v>841.7</v>
      </c>
      <c r="I512" s="79">
        <f t="shared" si="8"/>
        <v>49.285630635905846</v>
      </c>
    </row>
    <row r="513" spans="1:9" ht="18.75" x14ac:dyDescent="0.25">
      <c r="A513" s="11" t="s">
        <v>180</v>
      </c>
      <c r="B513" s="12"/>
      <c r="C513" s="13">
        <v>12</v>
      </c>
      <c r="D513" s="13" t="s">
        <v>202</v>
      </c>
      <c r="E513" s="13">
        <v>4440000</v>
      </c>
      <c r="F513" s="13" t="s">
        <v>197</v>
      </c>
      <c r="G513" s="5">
        <f>G514+G516</f>
        <v>1707.8</v>
      </c>
      <c r="H513" s="5">
        <f>H514+H516</f>
        <v>841.7</v>
      </c>
      <c r="I513" s="79">
        <f t="shared" si="8"/>
        <v>49.285630635905846</v>
      </c>
    </row>
    <row r="514" spans="1:9" ht="63" x14ac:dyDescent="0.25">
      <c r="A514" s="11" t="s">
        <v>182</v>
      </c>
      <c r="B514" s="12"/>
      <c r="C514" s="13">
        <v>12</v>
      </c>
      <c r="D514" s="13" t="s">
        <v>202</v>
      </c>
      <c r="E514" s="13">
        <v>4447205</v>
      </c>
      <c r="F514" s="13" t="s">
        <v>197</v>
      </c>
      <c r="G514" s="14">
        <v>486.7</v>
      </c>
      <c r="H514" s="14">
        <v>231.2</v>
      </c>
      <c r="I514" s="78">
        <f t="shared" si="8"/>
        <v>47.503595644133959</v>
      </c>
    </row>
    <row r="515" spans="1:9" ht="47.25" x14ac:dyDescent="0.25">
      <c r="A515" s="11" t="s">
        <v>183</v>
      </c>
      <c r="B515" s="12"/>
      <c r="C515" s="13">
        <v>12</v>
      </c>
      <c r="D515" s="13" t="s">
        <v>202</v>
      </c>
      <c r="E515" s="13">
        <v>4447205</v>
      </c>
      <c r="F515" s="13" t="s">
        <v>222</v>
      </c>
      <c r="G515" s="14">
        <v>486.7</v>
      </c>
      <c r="H515" s="14">
        <v>231.2</v>
      </c>
      <c r="I515" s="78">
        <f t="shared" si="8"/>
        <v>47.503595644133959</v>
      </c>
    </row>
    <row r="516" spans="1:9" ht="31.5" x14ac:dyDescent="0.25">
      <c r="A516" s="11" t="s">
        <v>184</v>
      </c>
      <c r="B516" s="12"/>
      <c r="C516" s="13">
        <v>12</v>
      </c>
      <c r="D516" s="13" t="s">
        <v>202</v>
      </c>
      <c r="E516" s="13">
        <v>4570000</v>
      </c>
      <c r="F516" s="13" t="s">
        <v>197</v>
      </c>
      <c r="G516" s="14">
        <v>1221.0999999999999</v>
      </c>
      <c r="H516" s="14">
        <v>610.5</v>
      </c>
      <c r="I516" s="78">
        <f t="shared" si="8"/>
        <v>49.995905331258705</v>
      </c>
    </row>
    <row r="517" spans="1:9" ht="31.5" x14ac:dyDescent="0.25">
      <c r="A517" s="11" t="s">
        <v>143</v>
      </c>
      <c r="B517" s="12"/>
      <c r="C517" s="13">
        <v>12</v>
      </c>
      <c r="D517" s="13" t="s">
        <v>202</v>
      </c>
      <c r="E517" s="13">
        <v>4570059</v>
      </c>
      <c r="F517" s="13" t="s">
        <v>197</v>
      </c>
      <c r="G517" s="14">
        <v>1221.0999999999999</v>
      </c>
      <c r="H517" s="14">
        <v>610.5</v>
      </c>
      <c r="I517" s="78">
        <f t="shared" si="8"/>
        <v>49.995905331258705</v>
      </c>
    </row>
    <row r="518" spans="1:9" ht="47.25" x14ac:dyDescent="0.25">
      <c r="A518" s="11" t="s">
        <v>95</v>
      </c>
      <c r="B518" s="12"/>
      <c r="C518" s="13">
        <v>12</v>
      </c>
      <c r="D518" s="13" t="s">
        <v>202</v>
      </c>
      <c r="E518" s="13">
        <v>4570059</v>
      </c>
      <c r="F518" s="13">
        <v>600</v>
      </c>
      <c r="G518" s="14">
        <v>1221.0999999999999</v>
      </c>
      <c r="H518" s="14">
        <v>610.5</v>
      </c>
      <c r="I518" s="78">
        <f t="shared" si="8"/>
        <v>49.995905331258705</v>
      </c>
    </row>
  </sheetData>
  <mergeCells count="62">
    <mergeCell ref="A2:I2"/>
    <mergeCell ref="A4:I4"/>
    <mergeCell ref="B252:B254"/>
    <mergeCell ref="C252:C254"/>
    <mergeCell ref="D252:D254"/>
    <mergeCell ref="G8:G9"/>
    <mergeCell ref="A51:A52"/>
    <mergeCell ref="B51:B52"/>
    <mergeCell ref="C51:C52"/>
    <mergeCell ref="D51:D52"/>
    <mergeCell ref="E51:E52"/>
    <mergeCell ref="F51:F52"/>
    <mergeCell ref="G51:G52"/>
    <mergeCell ref="G308:G310"/>
    <mergeCell ref="B256:B258"/>
    <mergeCell ref="C256:C258"/>
    <mergeCell ref="D256:D258"/>
    <mergeCell ref="E256:E258"/>
    <mergeCell ref="F256:F258"/>
    <mergeCell ref="G256:G258"/>
    <mergeCell ref="A308:A310"/>
    <mergeCell ref="B308:B310"/>
    <mergeCell ref="C308:C310"/>
    <mergeCell ref="D308:D310"/>
    <mergeCell ref="F308:F310"/>
    <mergeCell ref="G343:G344"/>
    <mergeCell ref="A421:A422"/>
    <mergeCell ref="B421:B422"/>
    <mergeCell ref="C421:C422"/>
    <mergeCell ref="D421:D422"/>
    <mergeCell ref="E421:E422"/>
    <mergeCell ref="F421:F422"/>
    <mergeCell ref="G421:G422"/>
    <mergeCell ref="A343:A344"/>
    <mergeCell ref="B343:B344"/>
    <mergeCell ref="C343:C344"/>
    <mergeCell ref="D343:D344"/>
    <mergeCell ref="E343:E344"/>
    <mergeCell ref="F343:F344"/>
    <mergeCell ref="G423:G424"/>
    <mergeCell ref="A423:A424"/>
    <mergeCell ref="B423:B424"/>
    <mergeCell ref="C423:C424"/>
    <mergeCell ref="D423:D424"/>
    <mergeCell ref="E423:E424"/>
    <mergeCell ref="F423:F424"/>
    <mergeCell ref="A6:I6"/>
    <mergeCell ref="A252:A254"/>
    <mergeCell ref="H256:H258"/>
    <mergeCell ref="I256:I258"/>
    <mergeCell ref="H252:H254"/>
    <mergeCell ref="I252:I254"/>
    <mergeCell ref="A256:A258"/>
    <mergeCell ref="H51:H52"/>
    <mergeCell ref="I51:I52"/>
    <mergeCell ref="E252:E254"/>
    <mergeCell ref="F252:F254"/>
    <mergeCell ref="H8:H9"/>
    <mergeCell ref="I8:I9"/>
    <mergeCell ref="G252:G254"/>
    <mergeCell ref="A8:A9"/>
    <mergeCell ref="B8:F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2014-08-11T04:41:40Z</dcterms:modified>
</cp:coreProperties>
</file>