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<sst xmlns="http://schemas.openxmlformats.org/spreadsheetml/2006/main" count="164" uniqueCount="163">
  <si>
    <t>Классификация</t>
  </si>
  <si>
    <t>Наименование</t>
  </si>
  <si>
    <t>% исполнения к уточненному плану</t>
  </si>
  <si>
    <t>1 00 00000 00 0000</t>
  </si>
  <si>
    <t>1.Доходы</t>
  </si>
  <si>
    <t>1 01 00000 00 0000</t>
  </si>
  <si>
    <t>1.1.Налоги на прибыль, доходы</t>
  </si>
  <si>
    <t>1 01 02010 01 0000</t>
  </si>
  <si>
    <t>1 01 02000 01 0000</t>
  </si>
  <si>
    <t>1 05 00000 00 0000</t>
  </si>
  <si>
    <t>1.2.Налоги на совокупный доход</t>
  </si>
  <si>
    <t>1 08 00000 00 0000</t>
  </si>
  <si>
    <t>1 08 03010 01 0000</t>
  </si>
  <si>
    <t>1 11 00000 00 0000</t>
  </si>
  <si>
    <t>1 11 05035 05 0000</t>
  </si>
  <si>
    <t>1 11 09045 05 0000</t>
  </si>
  <si>
    <t>1 12 00000 00 0000</t>
  </si>
  <si>
    <t>1 14 00000 00 0000</t>
  </si>
  <si>
    <t>1 16 00000 00 0000</t>
  </si>
  <si>
    <t>1 16 25060 01 0000</t>
  </si>
  <si>
    <t>1 16 90050 05 0000</t>
  </si>
  <si>
    <t>2 00 00000 00 0000</t>
  </si>
  <si>
    <t>2.Безвозмездные поступления</t>
  </si>
  <si>
    <t>2 02 00000 00 0000</t>
  </si>
  <si>
    <t>2.1.Безвозмездные поступления от других бюджетов бюджетной системы Российской Федерации</t>
  </si>
  <si>
    <t>2 02 01001 05 0000</t>
  </si>
  <si>
    <t>2 02 01000 00 0000</t>
  </si>
  <si>
    <t>2.1.1.Дотации бюджетам субъектов Российской Федерации и муниципальных образований</t>
  </si>
  <si>
    <t>2.1.1.1.Дотации бюджетам муниципальных районов на выравнивание уровня бюджетной обеспеченности</t>
  </si>
  <si>
    <t>2 02 01003 05 0000</t>
  </si>
  <si>
    <t>2.1.1.2.Дотации бюджетам муниципальных районов на поддержку мер по обеспечению сбалансированности бюджетов</t>
  </si>
  <si>
    <t>2 02 02000 00 0000</t>
  </si>
  <si>
    <t>2 02 02999 05 0000</t>
  </si>
  <si>
    <t>2 02 03015 05 0000</t>
  </si>
  <si>
    <t>2 02 03000 00 0000</t>
  </si>
  <si>
    <t>2.1.3.Субвенции бюджетам субъектов Российской Федерации и муниципальных образований</t>
  </si>
  <si>
    <t>2 02 03024 05 0000</t>
  </si>
  <si>
    <t>2 02 03029 05 0000</t>
  </si>
  <si>
    <t>ИТОГО ДОХОДОВ</t>
  </si>
  <si>
    <t xml:space="preserve">1.1.1.Налог на доходы физических лиц </t>
  </si>
  <si>
    <t xml:space="preserve">                                                                                             </t>
  </si>
  <si>
    <t>2 02 04000 00 0000</t>
  </si>
  <si>
    <t>2 02 03033 05 0000</t>
  </si>
  <si>
    <t xml:space="preserve">1 01 02030 01 0000 </t>
  </si>
  <si>
    <t>2 02 02077 05 0000</t>
  </si>
  <si>
    <t>1 13 00000 00 0000</t>
  </si>
  <si>
    <t xml:space="preserve">ИСПОЛНЕНИЕ </t>
  </si>
  <si>
    <t>ДОХОДОВ РАЙОННОГО БЮДЖЕТА ПО КОДАМ ВИДОВ ,ПОДВИДОВ ДОХОДОВ,</t>
  </si>
  <si>
    <t>КЛАССИФИКАЦИИ ОПЕРАЦИЙ СЕКТОРА ГОСУДАРСТВЕННОГО УПРАВЛЕНИЯ ,</t>
  </si>
  <si>
    <t xml:space="preserve">                                                                                                           Приложение 1</t>
  </si>
  <si>
    <t>2 19 00000 00 0000</t>
  </si>
  <si>
    <t>2 19 05000 05 0000</t>
  </si>
  <si>
    <t>1 05 02010 02 0000</t>
  </si>
  <si>
    <t>1 05 03010 01 0000</t>
  </si>
  <si>
    <t>2 02 03069 05 0000</t>
  </si>
  <si>
    <t>1 11 05025 05 0000</t>
  </si>
  <si>
    <t>1.1.1.1.Налог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</si>
  <si>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1.1.1.2.Налог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</si>
  <si>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1.1.1.3.Налог на доходы физических лиц с доходов, полученных физическими лицами в соответствии со статьей 228 Налогового кодекса Российской Федерации</t>
  </si>
  <si>
    <t>1 05 02020 02 0000</t>
  </si>
  <si>
    <t>1 11 05013 10 0000</t>
  </si>
  <si>
    <t>1 12 01010 01 0000</t>
  </si>
  <si>
    <t>1 12 01020 01 0000</t>
  </si>
  <si>
    <t>1 12 01030 01 0000</t>
  </si>
  <si>
    <t>1 12 01040 01 0000</t>
  </si>
  <si>
    <t>1 14 02053 05 0000</t>
  </si>
  <si>
    <t>1 14 06013 10 0000</t>
  </si>
  <si>
    <t>1 01 02020 01 0000</t>
  </si>
  <si>
    <t>1 01 02040 01 0000</t>
  </si>
  <si>
    <t>1.1.1.4.Налог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</si>
  <si>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1 13 01995 05 0000</t>
  </si>
  <si>
    <t>1 16 03030 01 0000</t>
  </si>
  <si>
    <t>2 02 04014 05 0000</t>
  </si>
  <si>
    <t>2.1.4.2.Межбюджетные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</si>
  <si>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1 13 02995 05 0000</t>
  </si>
  <si>
    <t>1 05 04020 02 0000</t>
  </si>
  <si>
    <t>2 02 03101 05 0000</t>
  </si>
  <si>
    <t>2 02 03091 05 0000</t>
  </si>
  <si>
    <t>2 02 03102 05 0000</t>
  </si>
  <si>
    <t>2 02 03103 05 0000</t>
  </si>
  <si>
    <t>2 02 03108 05 0000</t>
  </si>
  <si>
    <t>2 02 03115 05 0000</t>
  </si>
  <si>
    <t>2 02 03119 05 0000</t>
  </si>
  <si>
    <t>2 02 04012 05 0000</t>
  </si>
  <si>
    <t>2.1.4.1.Межбюджетные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</si>
  <si>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2.1.4.Иные межбюджетнгые трансферты</t>
  </si>
  <si>
    <t>1 16 25050 01 0000</t>
  </si>
  <si>
    <t>2 02 03100 05 0000</t>
  </si>
  <si>
    <t>2.1.2.Субсидии бюджетам субъектов Российской Федерации и муниципальных образований (межбюджетные субсидии)</t>
  </si>
  <si>
    <t>Уточненный план на 2014 год</t>
  </si>
  <si>
    <t>1 11 05075 05 0000</t>
  </si>
  <si>
    <t>2 02 03070 05 0000</t>
  </si>
  <si>
    <t>2 02 03109 05 0000</t>
  </si>
  <si>
    <t>1.2.1.Единый налог на вмененный доход для отдельных видов деятельности</t>
  </si>
  <si>
    <t>1.2.2.Единый налог на вмененный доход для отдельных видов деятельности (за налоговые периоды, истекшие до 1 января 2011 года)</t>
  </si>
  <si>
    <t>1.2.3.Единый сельскохозяйственный налог</t>
  </si>
  <si>
    <t>1.2.4.Налог, взимаемый в связи с применением патентной системы налогообложения, зачисляемый в бюджеты муниципальных районов</t>
  </si>
  <si>
    <t>1.3.Государственная пошлина</t>
  </si>
  <si>
    <t>1.3.1.Государственная пошлина по делам, рассматриваемым в судах общей юрисдикции, мировыми судьями (за исключением Верховного Суда Российской Федерации)</t>
  </si>
  <si>
    <t>1.4.Доходы от использования имущества, находящегося в государственной и муниципальной собственности</t>
  </si>
  <si>
    <t>1.4.1.Доходы,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</si>
  <si>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1.4.2.Доходы,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</si>
  <si>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1.4.3.Доходы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</si>
  <si>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1.4.4.Доходы от сдачи в аренду имущества, составляющего казну муниципальных районов (за исключением земельных участков)</t>
  </si>
  <si>
    <t>1.5.Платежи при пользовании природными ресурсами</t>
  </si>
  <si>
    <t>1.5.1.Плата за выбросы загрязняющих веществ в атмосферный воздух стационарными объектами</t>
  </si>
  <si>
    <t>1.5.2.Плата за выбросы загрязняющих веществ в атмосферный воздух передвижными объектами</t>
  </si>
  <si>
    <t>1.5.3.Плата за сбросы загрязняющих веществ в водные объекты</t>
  </si>
  <si>
    <t>1.5.4.Плата за размещение отходов производства и потребления</t>
  </si>
  <si>
    <t>1.6.Доходы от оказания платных услуг и компенсации затрат государства</t>
  </si>
  <si>
    <t>1.6.1.Прочие доходы от оказания платных услуг (работ) получателями средств бюджетов муниципальных районов</t>
  </si>
  <si>
    <t>1.6.2.Прочие доходы от компенсации затрат бюджетов муниципальных районов</t>
  </si>
  <si>
    <t>1.7.Доходы от продажи материальных и нематериальных активов</t>
  </si>
  <si>
    <t>1.7.1.Доходы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</si>
  <si>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1.7.2.Доходы от продажи земельных участков, государственная собственность на которые не разграничена и которые расположены в границах поселений</t>
  </si>
  <si>
    <t>1.8.Штрафы, санкции, возмещение ущерба</t>
  </si>
  <si>
    <t>2.1.3.2.Субвенции бюджетам муниципальных районов на выполнение передаваемых полномочий субъектов Российской Федерации</t>
  </si>
  <si>
    <t>2.1.3.3.Субвенции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</si>
  <si>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2.1.3.4.Субвенции бюджетам муниципальных районов на оздоровление детей</t>
  </si>
  <si>
    <t>2.1.3.5.Субвенции на обеспечение жильем отдельных категорий граждан, установленных ФЗ от 12 января 1995 года №5-ФЗ "О ветеранах", в соответствии с Указом Президента РФ от 7 мая 2008 года №714 "Об обеспечении жильем ветеранов ВОВ 1941-1945 годов"</t>
  </si>
  <si>
    <t>2.1.3.6.Субвенция на обеспечение жильем отдельных категорий граждан, установленных федеральными законами от 12 января 1995 года №5-ФЗ «О ветеранах» и от 24 ноября 1995 года № 181-ФЗ «О социальной защите инвалидов в РФ»</t>
  </si>
  <si>
    <t>2.1.3.7.Субвенция бюджетам муниципальных районов на возмещение части затрат на приобретение элитных семян</t>
  </si>
  <si>
    <t>2.1.3.8.Субвенция бюджетам муниципальных районов на возмещение части затратсельскохозяйственных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</si>
  <si>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2.1.3.9.Субвенция на оказание несвязанной поддержки сельскохозяйственным товаропроихводителям в области растениеводства</t>
  </si>
  <si>
    <t>2.1.3.10.Субвенция бюджетам муниципальных районов на поддержку племенного животноводства</t>
  </si>
  <si>
    <t>2.1.3.11.Субвенция бюджетам муниципальных районов на возмещение части затрат сельскохозяйственных товаропроизводителей на 1 литр (килограмм) реализованного товарного молока</t>
  </si>
  <si>
    <t>2.1.3.12.Субвенция бюджетам муниципальных районов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</si>
  <si>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2.1.3.13.Субвенция бюджетам муниципальных районов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</si>
  <si>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2.1.3.14.Субвенция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</si>
  <si>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2.1.3.15.Субвенция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</si>
  <si>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2.1.5.Возврат остатков субсидий и субвенций прошлых лет</t>
  </si>
  <si>
    <t>2.1.5.1.Возврат остатков субсидий и субвенций из бюджетов муниципальных районов</t>
  </si>
  <si>
    <t>1.8.4.Прочие поступления от денежных взысканий (штрафов) и иных сумм в возмещение ущерба, зачисляемые в бюджеты муниципальных районов</t>
  </si>
  <si>
    <t>1 16 03010 01 0000</t>
  </si>
  <si>
    <t>1.8.1.Денежные взыскания (штрафы) за нарушение законодательства о налогах и сборах, предусмотренные статьями 116, 118, статьей 1191</t>
  </si>
  <si>
    <t>1.8.2.Денежные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</si>
  <si>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1 16 32000 05 0000</t>
  </si>
  <si>
    <t>1.8.3.Денежные взыскания (штрафы) за нарушение законодательства в области охраны окружающей среды</t>
  </si>
  <si>
    <t>1.8.4.Денежные взыскания (штрафы) за нарушение земельного законодательства</t>
  </si>
  <si>
    <t>1.8.5.Денежные взыскания, налагаемые в возмещение ущерба, причиненного в результвте незаконного илинецелевого использования бюджетных средств</t>
  </si>
  <si>
    <t>1 16 43000 01 0000</t>
  </si>
  <si>
    <t xml:space="preserve">1.8.6.Денежные взыскания (штрафы) за нарушение законодательства РФ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</si>
  <si>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2 02 02051 05 0000</t>
  </si>
  <si>
    <t>2.1.2.1.Субсидии на обеспечение жильем молодых семей в рамках областной целевой программы "Обеспечение жильем молодых семей в Нижегородской области"</t>
  </si>
  <si>
    <t>2.1.2.2.Субсидии на бюджетные инвестиции в объекты капитального строительства собственности муниципальных образований</t>
  </si>
  <si>
    <t>2.1.2.3.Субсидии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</si>
  <si>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2 02 02088 05 0004</t>
  </si>
  <si>
    <t>2 02 02089 05 0004</t>
  </si>
  <si>
    <t>2.1.2.4.Субсидии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</si>
  <si>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2.1.2.5.Прочие субсидии бюджетам муниципальных районов</t>
  </si>
  <si>
    <t>2 02 03007 05 0000</t>
  </si>
  <si>
    <t>2.1.3.1.Субвенции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</si>
  <si>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2.1.3.2.Субвенции бюджетам муниципальных районов на осуществление первичного воинского учета на территориях, где отсутствуют военные комиссариаты</t>
  </si>
  <si>
    <t>1 08 07150 01 0000</t>
  </si>
  <si>
    <t>1.3.2.Государственная пошлина за выдачу разрешения на установку рекламной конструкции (сумма платежа)</t>
  </si>
  <si>
    <t>1.4.6.Прочие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</si>
  <si>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1.4.5.Доходы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</si>
  <si>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1 11 07015 05 0000</t>
  </si>
  <si>
    <t xml:space="preserve">ОТНОСЯЩИХСЯ К ДОХОДАМ БЮДЖЕТА , ЗА 6 МЕСЯЦЕВ 2014 ГОДА </t>
  </si>
  <si>
    <t>Исполнено за 6 месяцев 2014 года</t>
  </si>
  <si>
    <t>Большемурашкинского муниципального района</t>
  </si>
  <si>
    <t xml:space="preserve">к решению Земского собрания  </t>
  </si>
  <si>
    <t>"Об  исполнении районного бюджета за 6 месяцев 2014 года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</si>
</sst>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0000"/>
    <numFmt numFmtId="174" formatCode="0.00000"/>
    <numFmt numFmtId="175" formatCode="0.0000"/>
    <numFmt numFmtId="176" formatCode="0.000"/>
    <numFmt numFmtId="177" formatCode="0.0"/>
    <numFmt numFmtId="178" formatCode="0.00000000"/>
    <numFmt numFmtId="179" formatCode="0.0000000"/>
  </numFmts>
  <fonts count="38">
    <font>
      <sz val="10"/>
      <name val="Arial"/>
      <family val="0"/>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30">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wrapText="1"/>
    </xf>
    <xf numFmtId="0" fontId="1" fillId="0" borderId="10" xfId="0" applyFont="1" applyBorder="1" applyAlignment="1">
      <alignment horizontal="center"/>
    </xf>
    <xf numFmtId="0" fontId="1" fillId="0" borderId="10" xfId="0" applyFont="1" applyBorder="1" applyAlignment="1">
      <alignment horizontal="left"/>
    </xf>
    <xf numFmtId="177" fontId="1" fillId="0" borderId="10" xfId="0" applyNumberFormat="1" applyFont="1" applyBorder="1" applyAlignment="1">
      <alignment horizontal="center" wrapText="1"/>
    </xf>
    <xf numFmtId="0" fontId="1" fillId="0" borderId="10" xfId="0" applyFont="1" applyBorder="1" applyAlignment="1">
      <alignment horizontal="left"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177" fontId="2" fillId="0" borderId="10" xfId="0" applyNumberFormat="1" applyFont="1" applyBorder="1" applyAlignment="1">
      <alignment horizontal="center"/>
    </xf>
    <xf numFmtId="177" fontId="2" fillId="0" borderId="10" xfId="0" applyNumberFormat="1" applyFont="1" applyBorder="1" applyAlignment="1">
      <alignment horizontal="center" wrapText="1"/>
    </xf>
    <xf numFmtId="172" fontId="2" fillId="0" borderId="10" xfId="0" applyNumberFormat="1" applyFont="1" applyBorder="1" applyAlignment="1">
      <alignment horizontal="left" vertical="center" wrapText="1"/>
    </xf>
    <xf numFmtId="177" fontId="2" fillId="0" borderId="10" xfId="0" applyNumberFormat="1" applyFont="1" applyBorder="1" applyAlignment="1">
      <alignment/>
    </xf>
    <xf numFmtId="49" fontId="1" fillId="0" borderId="10" xfId="0" applyNumberFormat="1" applyFont="1" applyBorder="1" applyAlignment="1">
      <alignment horizontal="center" vertical="center" wrapText="1"/>
    </xf>
    <xf numFmtId="172" fontId="1" fillId="0" borderId="10" xfId="0" applyNumberFormat="1" applyFont="1" applyBorder="1" applyAlignment="1">
      <alignment horizontal="left" vertical="center" wrapText="1"/>
    </xf>
    <xf numFmtId="177" fontId="1" fillId="0" borderId="10" xfId="0" applyNumberFormat="1" applyFont="1" applyBorder="1" applyAlignment="1">
      <alignment horizontal="center"/>
    </xf>
    <xf numFmtId="49" fontId="1"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Font="1" applyBorder="1" applyAlignment="1">
      <alignment/>
    </xf>
    <xf numFmtId="0" fontId="1" fillId="0" borderId="10" xfId="0" applyFont="1" applyBorder="1" applyAlignment="1">
      <alignment/>
    </xf>
    <xf numFmtId="0" fontId="1" fillId="0" borderId="0" xfId="0" applyFont="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2" fillId="0" borderId="11" xfId="0" applyFont="1" applyBorder="1" applyAlignment="1">
      <alignment horizontal="center"/>
    </xf>
    <xf numFmtId="0" fontId="20" fillId="0" borderId="0" xfId="0" applyFont="1" applyAlignment="1">
      <alignment/>
    </xf>
    <xf numFmtId="0" fontId="20" fillId="0" borderId="0" xfId="0" applyFont="1" applyAlignment="1">
      <alignment horizontal="right"/>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88"/>
  <sheetViews>
    <sheetView tabSelected="1" zoomScalePageLayoutView="0" workbookViewId="0" topLeftCell="A1">
      <selection activeCell="B7" sqref="B7"/>
    </sheetView>
  </sheetViews>
  <sheetFormatPr defaultColWidth="9.140625" defaultRowHeight="12.75"/>
  <cols>
    <col min="1" max="1" width="21.7109375" style="0" customWidth="1"/>
    <col min="2" max="2" width="52.00390625" style="0" customWidth="1"/>
    <col min="3" max="3" width="13.421875" style="0" customWidth="1"/>
    <col min="4" max="4" width="13.7109375" style="0" customWidth="1"/>
    <col min="5" max="5" width="13.140625" style="0" customWidth="1"/>
  </cols>
  <sheetData>
    <row r="1" spans="1:5" ht="15.75">
      <c r="A1" s="2"/>
      <c r="B1" s="2"/>
      <c r="C1" s="2"/>
      <c r="D1" s="2"/>
      <c r="E1" s="2"/>
    </row>
    <row r="2" spans="1:5" ht="15.75">
      <c r="A2" s="2"/>
      <c r="B2" s="2"/>
      <c r="C2" s="2"/>
      <c r="D2" s="2"/>
      <c r="E2" s="2"/>
    </row>
    <row r="3" spans="1:5" ht="18.75">
      <c r="A3" s="28" t="s">
        <v>49</v>
      </c>
      <c r="B3" s="29"/>
      <c r="C3" s="29"/>
      <c r="D3" s="29"/>
      <c r="E3" s="29"/>
    </row>
    <row r="4" spans="1:5" ht="18.75">
      <c r="A4" s="28" t="s">
        <v>161</v>
      </c>
      <c r="B4" s="28"/>
      <c r="C4" s="28"/>
      <c r="D4" s="28"/>
      <c r="E4" s="28"/>
    </row>
    <row r="5" spans="1:5" ht="18.75">
      <c r="A5" s="28" t="s">
        <v>160</v>
      </c>
      <c r="B5" s="29"/>
      <c r="C5" s="29"/>
      <c r="D5" s="29"/>
      <c r="E5" s="29"/>
    </row>
    <row r="6" spans="1:5" ht="18.75">
      <c r="A6" s="27"/>
      <c r="B6" s="28" t="s">
        <v>162</v>
      </c>
      <c r="C6" s="28"/>
      <c r="D6" s="28"/>
      <c r="E6" s="28"/>
    </row>
    <row r="7" spans="1:5" ht="15.75">
      <c r="A7" s="2"/>
      <c r="B7" s="2" t="s">
        <v>40</v>
      </c>
      <c r="C7" s="2"/>
      <c r="D7" s="2"/>
      <c r="E7" s="2"/>
    </row>
    <row r="8" spans="1:5" ht="31.5" customHeight="1">
      <c r="A8" s="23" t="s">
        <v>46</v>
      </c>
      <c r="B8" s="24"/>
      <c r="C8" s="24"/>
      <c r="D8" s="24"/>
      <c r="E8" s="24"/>
    </row>
    <row r="9" spans="1:5" ht="15.75" hidden="1">
      <c r="A9" s="1" t="s">
        <v>47</v>
      </c>
      <c r="B9" s="1"/>
      <c r="C9" s="1"/>
      <c r="D9" s="1"/>
      <c r="E9" s="3"/>
    </row>
    <row r="10" spans="1:5" ht="15.75">
      <c r="A10" s="23" t="s">
        <v>47</v>
      </c>
      <c r="B10" s="24"/>
      <c r="C10" s="24"/>
      <c r="D10" s="24"/>
      <c r="E10" s="24"/>
    </row>
    <row r="11" spans="1:5" ht="15.75">
      <c r="A11" s="23" t="s">
        <v>48</v>
      </c>
      <c r="B11" s="24"/>
      <c r="C11" s="24"/>
      <c r="D11" s="24"/>
      <c r="E11" s="24"/>
    </row>
    <row r="12" spans="1:5" ht="15.75">
      <c r="A12" s="25" t="s">
        <v>158</v>
      </c>
      <c r="B12" s="26"/>
      <c r="C12" s="26"/>
      <c r="D12" s="26"/>
      <c r="E12" s="26"/>
    </row>
    <row r="13" spans="1:5" ht="78.75">
      <c r="A13" s="4" t="s">
        <v>0</v>
      </c>
      <c r="B13" s="4" t="s">
        <v>1</v>
      </c>
      <c r="C13" s="5" t="s">
        <v>89</v>
      </c>
      <c r="D13" s="5" t="s">
        <v>159</v>
      </c>
      <c r="E13" s="5" t="s">
        <v>2</v>
      </c>
    </row>
    <row r="14" spans="1:5" ht="15.75" customHeight="1">
      <c r="A14" s="6" t="s">
        <v>3</v>
      </c>
      <c r="B14" s="7" t="s">
        <v>4</v>
      </c>
      <c r="C14" s="8">
        <f>C15+C21+C26+C29+C36+C44+C47+C41</f>
        <v>43997.100000000006</v>
      </c>
      <c r="D14" s="8">
        <f>D15+D21+D26+D29+D36+D44+D47+D41</f>
        <v>20224.1</v>
      </c>
      <c r="E14" s="8">
        <f>D14/C14*100</f>
        <v>45.966893272511136</v>
      </c>
    </row>
    <row r="15" spans="1:5" ht="13.5" customHeight="1">
      <c r="A15" s="6" t="s">
        <v>5</v>
      </c>
      <c r="B15" s="7" t="s">
        <v>6</v>
      </c>
      <c r="C15" s="8">
        <f>C16</f>
        <v>36671.6</v>
      </c>
      <c r="D15" s="8">
        <f>D16</f>
        <v>15780.9</v>
      </c>
      <c r="E15" s="8">
        <f>D15/C15*100</f>
        <v>43.03302828346732</v>
      </c>
    </row>
    <row r="16" spans="1:5" ht="15.75">
      <c r="A16" s="6" t="s">
        <v>8</v>
      </c>
      <c r="B16" s="9" t="s">
        <v>39</v>
      </c>
      <c r="C16" s="8">
        <f>C17+C18+C19+C20</f>
        <v>36671.6</v>
      </c>
      <c r="D16" s="8">
        <f>D17+D18+D19+D20</f>
        <v>15780.9</v>
      </c>
      <c r="E16" s="8">
        <f>D16/C16*100</f>
        <v>43.03302828346732</v>
      </c>
    </row>
    <row r="17" spans="1:5" ht="110.25">
      <c r="A17" s="10" t="s">
        <v>7</v>
      </c>
      <c r="B17" s="11" t="s">
        <v>56</v>
      </c>
      <c r="C17" s="12">
        <v>36668.9</v>
      </c>
      <c r="D17" s="12">
        <v>15694.3</v>
      </c>
      <c r="E17" s="13">
        <f>D17/C17*100</f>
        <v>42.80002945275151</v>
      </c>
    </row>
    <row r="18" spans="1:5" ht="157.5">
      <c r="A18" s="10" t="s">
        <v>67</v>
      </c>
      <c r="B18" s="14" t="s">
        <v>57</v>
      </c>
      <c r="C18" s="12"/>
      <c r="D18" s="12">
        <v>1.9</v>
      </c>
      <c r="E18" s="13"/>
    </row>
    <row r="19" spans="1:5" ht="63">
      <c r="A19" s="10" t="s">
        <v>43</v>
      </c>
      <c r="B19" s="14" t="s">
        <v>58</v>
      </c>
      <c r="C19" s="15"/>
      <c r="D19" s="12">
        <v>74.5</v>
      </c>
      <c r="E19" s="13"/>
    </row>
    <row r="20" spans="1:5" ht="110.25">
      <c r="A20" s="10" t="s">
        <v>68</v>
      </c>
      <c r="B20" s="14" t="s">
        <v>69</v>
      </c>
      <c r="C20" s="12">
        <v>2.7</v>
      </c>
      <c r="D20" s="12">
        <v>10.2</v>
      </c>
      <c r="E20" s="13"/>
    </row>
    <row r="21" spans="1:5" ht="15" customHeight="1">
      <c r="A21" s="16" t="s">
        <v>9</v>
      </c>
      <c r="B21" s="17" t="s">
        <v>10</v>
      </c>
      <c r="C21" s="18">
        <f>C22+C24+C23+C25</f>
        <v>3678.8</v>
      </c>
      <c r="D21" s="18">
        <f>D22+D24+D23+D25</f>
        <v>1940.8</v>
      </c>
      <c r="E21" s="8">
        <f aca="true" t="shared" si="0" ref="E21:E27">D21/C21*100</f>
        <v>52.75633358703925</v>
      </c>
    </row>
    <row r="22" spans="1:5" ht="31.5">
      <c r="A22" s="10" t="s">
        <v>52</v>
      </c>
      <c r="B22" s="11" t="s">
        <v>93</v>
      </c>
      <c r="C22" s="12">
        <v>3419.5</v>
      </c>
      <c r="D22" s="12">
        <v>1781.6</v>
      </c>
      <c r="E22" s="8">
        <f t="shared" si="0"/>
        <v>52.10118438368182</v>
      </c>
    </row>
    <row r="23" spans="1:5" ht="47.25">
      <c r="A23" s="10" t="s">
        <v>59</v>
      </c>
      <c r="B23" s="11" t="s">
        <v>94</v>
      </c>
      <c r="C23" s="12"/>
      <c r="D23" s="12">
        <v>8</v>
      </c>
      <c r="E23" s="8"/>
    </row>
    <row r="24" spans="1:5" ht="15.75">
      <c r="A24" s="10" t="s">
        <v>53</v>
      </c>
      <c r="B24" s="11" t="s">
        <v>95</v>
      </c>
      <c r="C24" s="12">
        <v>177.4</v>
      </c>
      <c r="D24" s="12">
        <v>78.3</v>
      </c>
      <c r="E24" s="8">
        <f t="shared" si="0"/>
        <v>44.13754227733934</v>
      </c>
    </row>
    <row r="25" spans="1:5" ht="47.25">
      <c r="A25" s="10" t="s">
        <v>75</v>
      </c>
      <c r="B25" s="11" t="s">
        <v>96</v>
      </c>
      <c r="C25" s="12">
        <v>81.9</v>
      </c>
      <c r="D25" s="12">
        <v>72.9</v>
      </c>
      <c r="E25" s="8"/>
    </row>
    <row r="26" spans="1:5" ht="15.75" customHeight="1">
      <c r="A26" s="16" t="s">
        <v>11</v>
      </c>
      <c r="B26" s="19" t="s">
        <v>97</v>
      </c>
      <c r="C26" s="18">
        <f>C27</f>
        <v>499.4</v>
      </c>
      <c r="D26" s="18">
        <f>D27+D28</f>
        <v>485.5</v>
      </c>
      <c r="E26" s="8">
        <f t="shared" si="0"/>
        <v>97.2166599919904</v>
      </c>
    </row>
    <row r="27" spans="1:5" ht="63">
      <c r="A27" s="10" t="s">
        <v>12</v>
      </c>
      <c r="B27" s="11" t="s">
        <v>98</v>
      </c>
      <c r="C27" s="12">
        <v>499.4</v>
      </c>
      <c r="D27" s="12">
        <v>482.5</v>
      </c>
      <c r="E27" s="8">
        <f t="shared" si="0"/>
        <v>96.61593912695234</v>
      </c>
    </row>
    <row r="28" spans="1:5" ht="47.25">
      <c r="A28" s="10" t="s">
        <v>153</v>
      </c>
      <c r="B28" s="11" t="s">
        <v>154</v>
      </c>
      <c r="C28" s="12"/>
      <c r="D28" s="12">
        <v>3</v>
      </c>
      <c r="E28" s="8"/>
    </row>
    <row r="29" spans="1:5" ht="47.25">
      <c r="A29" s="16" t="s">
        <v>13</v>
      </c>
      <c r="B29" s="19" t="s">
        <v>99</v>
      </c>
      <c r="C29" s="18">
        <f>C30+C32+C35</f>
        <v>1871.4</v>
      </c>
      <c r="D29" s="18">
        <f>D30+D32+D35+D31+D33+D34</f>
        <v>970</v>
      </c>
      <c r="E29" s="8">
        <f>D29/C29*100</f>
        <v>51.83285240996045</v>
      </c>
    </row>
    <row r="30" spans="1:5" ht="78.75" customHeight="1">
      <c r="A30" s="10" t="s">
        <v>60</v>
      </c>
      <c r="B30" s="14" t="s">
        <v>100</v>
      </c>
      <c r="C30" s="12">
        <v>1025</v>
      </c>
      <c r="D30" s="12">
        <v>572.8</v>
      </c>
      <c r="E30" s="13">
        <f>D30/C30*100</f>
        <v>55.882926829268285</v>
      </c>
    </row>
    <row r="31" spans="1:5" ht="94.5">
      <c r="A31" s="10" t="s">
        <v>55</v>
      </c>
      <c r="B31" s="14" t="s">
        <v>101</v>
      </c>
      <c r="C31" s="12"/>
      <c r="D31" s="12">
        <v>18.5</v>
      </c>
      <c r="E31" s="13"/>
    </row>
    <row r="32" spans="1:5" ht="78.75">
      <c r="A32" s="10" t="s">
        <v>14</v>
      </c>
      <c r="B32" s="11" t="s">
        <v>102</v>
      </c>
      <c r="C32" s="12">
        <v>836.4</v>
      </c>
      <c r="D32" s="12">
        <v>51.5</v>
      </c>
      <c r="E32" s="13">
        <f>D32/C32*100</f>
        <v>6.1573409851745575</v>
      </c>
    </row>
    <row r="33" spans="1:5" ht="47.25">
      <c r="A33" s="10" t="s">
        <v>90</v>
      </c>
      <c r="B33" s="11" t="s">
        <v>103</v>
      </c>
      <c r="C33" s="12"/>
      <c r="D33" s="12">
        <v>302.2</v>
      </c>
      <c r="E33" s="13"/>
    </row>
    <row r="34" spans="1:5" ht="78.75">
      <c r="A34" s="10" t="s">
        <v>157</v>
      </c>
      <c r="B34" s="11" t="s">
        <v>156</v>
      </c>
      <c r="C34" s="12"/>
      <c r="D34" s="12">
        <v>21.7</v>
      </c>
      <c r="E34" s="13"/>
    </row>
    <row r="35" spans="1:5" ht="110.25">
      <c r="A35" s="10" t="s">
        <v>15</v>
      </c>
      <c r="B35" s="11" t="s">
        <v>155</v>
      </c>
      <c r="C35" s="12">
        <v>10</v>
      </c>
      <c r="D35" s="12">
        <v>3.3</v>
      </c>
      <c r="E35" s="13">
        <f>D35/C35*100</f>
        <v>32.99999999999999</v>
      </c>
    </row>
    <row r="36" spans="1:5" ht="31.5">
      <c r="A36" s="16" t="s">
        <v>16</v>
      </c>
      <c r="B36" s="19" t="s">
        <v>104</v>
      </c>
      <c r="C36" s="18">
        <f>C37+C38+C39+C40</f>
        <v>596.9</v>
      </c>
      <c r="D36" s="18">
        <f>D37+D38+D39+D40</f>
        <v>320.8</v>
      </c>
      <c r="E36" s="8">
        <f>D36/C36*100</f>
        <v>53.74434578656392</v>
      </c>
    </row>
    <row r="37" spans="1:5" ht="31.5">
      <c r="A37" s="10" t="s">
        <v>61</v>
      </c>
      <c r="B37" s="11" t="s">
        <v>105</v>
      </c>
      <c r="C37" s="12"/>
      <c r="D37" s="12">
        <v>12.6</v>
      </c>
      <c r="E37" s="8"/>
    </row>
    <row r="38" spans="1:5" ht="31.5">
      <c r="A38" s="10" t="s">
        <v>62</v>
      </c>
      <c r="B38" s="11" t="s">
        <v>106</v>
      </c>
      <c r="C38" s="12"/>
      <c r="D38" s="12">
        <v>2</v>
      </c>
      <c r="E38" s="8"/>
    </row>
    <row r="39" spans="1:5" ht="31.5">
      <c r="A39" s="10" t="s">
        <v>63</v>
      </c>
      <c r="B39" s="11" t="s">
        <v>107</v>
      </c>
      <c r="C39" s="12"/>
      <c r="D39" s="12">
        <v>57.8</v>
      </c>
      <c r="E39" s="8"/>
    </row>
    <row r="40" spans="1:5" ht="31.5">
      <c r="A40" s="10" t="s">
        <v>64</v>
      </c>
      <c r="B40" s="11" t="s">
        <v>108</v>
      </c>
      <c r="C40" s="12">
        <v>596.9</v>
      </c>
      <c r="D40" s="12">
        <v>248.4</v>
      </c>
      <c r="E40" s="8"/>
    </row>
    <row r="41" spans="1:5" ht="31.5">
      <c r="A41" s="16" t="s">
        <v>45</v>
      </c>
      <c r="B41" s="19" t="s">
        <v>109</v>
      </c>
      <c r="C41" s="18">
        <f>C42+C43</f>
        <v>79</v>
      </c>
      <c r="D41" s="18">
        <f>D42+D43</f>
        <v>413.8</v>
      </c>
      <c r="E41" s="8">
        <f aca="true" t="shared" si="1" ref="E41:E47">D41/C41*100</f>
        <v>523.7974683544304</v>
      </c>
    </row>
    <row r="42" spans="1:5" ht="47.25">
      <c r="A42" s="10" t="s">
        <v>70</v>
      </c>
      <c r="B42" s="11" t="s">
        <v>110</v>
      </c>
      <c r="C42" s="12"/>
      <c r="D42" s="12">
        <v>402</v>
      </c>
      <c r="E42" s="8"/>
    </row>
    <row r="43" spans="1:5" ht="31.5">
      <c r="A43" s="10" t="s">
        <v>74</v>
      </c>
      <c r="B43" s="11" t="s">
        <v>111</v>
      </c>
      <c r="C43" s="12">
        <v>79</v>
      </c>
      <c r="D43" s="12">
        <v>11.8</v>
      </c>
      <c r="E43" s="13">
        <f t="shared" si="1"/>
        <v>14.936708860759495</v>
      </c>
    </row>
    <row r="44" spans="1:5" ht="31.5">
      <c r="A44" s="16" t="s">
        <v>17</v>
      </c>
      <c r="B44" s="19" t="s">
        <v>112</v>
      </c>
      <c r="C44" s="18">
        <f>C46+C45</f>
        <v>400</v>
      </c>
      <c r="D44" s="18">
        <f>D46+D45</f>
        <v>124.5</v>
      </c>
      <c r="E44" s="8">
        <f t="shared" si="1"/>
        <v>31.125000000000004</v>
      </c>
    </row>
    <row r="45" spans="1:5" ht="94.5">
      <c r="A45" s="10" t="s">
        <v>65</v>
      </c>
      <c r="B45" s="20" t="s">
        <v>113</v>
      </c>
      <c r="C45" s="12">
        <v>250</v>
      </c>
      <c r="D45" s="12">
        <v>53.4</v>
      </c>
      <c r="E45" s="13">
        <f t="shared" si="1"/>
        <v>21.36</v>
      </c>
    </row>
    <row r="46" spans="1:5" ht="63">
      <c r="A46" s="10" t="s">
        <v>66</v>
      </c>
      <c r="B46" s="11" t="s">
        <v>114</v>
      </c>
      <c r="C46" s="12">
        <v>150</v>
      </c>
      <c r="D46" s="12">
        <v>71.1</v>
      </c>
      <c r="E46" s="13">
        <f t="shared" si="1"/>
        <v>47.4</v>
      </c>
    </row>
    <row r="47" spans="1:5" ht="15.75">
      <c r="A47" s="16" t="s">
        <v>18</v>
      </c>
      <c r="B47" s="19" t="s">
        <v>115</v>
      </c>
      <c r="C47" s="18">
        <f>C51+C54+C49</f>
        <v>200</v>
      </c>
      <c r="D47" s="18">
        <f>D51+D54+D49+D50+D48+D52+D53</f>
        <v>187.8</v>
      </c>
      <c r="E47" s="8">
        <f t="shared" si="1"/>
        <v>93.9</v>
      </c>
    </row>
    <row r="48" spans="1:5" ht="47.25">
      <c r="A48" s="10" t="s">
        <v>133</v>
      </c>
      <c r="B48" s="11" t="s">
        <v>134</v>
      </c>
      <c r="C48" s="12"/>
      <c r="D48" s="12">
        <v>0.3</v>
      </c>
      <c r="E48" s="13"/>
    </row>
    <row r="49" spans="1:5" ht="63">
      <c r="A49" s="10" t="s">
        <v>71</v>
      </c>
      <c r="B49" s="11" t="s">
        <v>135</v>
      </c>
      <c r="C49" s="12"/>
      <c r="D49" s="12">
        <v>1</v>
      </c>
      <c r="E49" s="13"/>
    </row>
    <row r="50" spans="1:5" ht="47.25">
      <c r="A50" s="10" t="s">
        <v>86</v>
      </c>
      <c r="B50" s="11" t="s">
        <v>137</v>
      </c>
      <c r="C50" s="12"/>
      <c r="D50" s="12">
        <v>78</v>
      </c>
      <c r="E50" s="13"/>
    </row>
    <row r="51" spans="1:5" ht="31.5">
      <c r="A51" s="10" t="s">
        <v>19</v>
      </c>
      <c r="B51" s="11" t="s">
        <v>138</v>
      </c>
      <c r="C51" s="12"/>
      <c r="D51" s="12">
        <v>15.1</v>
      </c>
      <c r="E51" s="13"/>
    </row>
    <row r="52" spans="1:5" ht="63">
      <c r="A52" s="10" t="s">
        <v>136</v>
      </c>
      <c r="B52" s="11" t="s">
        <v>139</v>
      </c>
      <c r="C52" s="12"/>
      <c r="D52" s="12">
        <v>40</v>
      </c>
      <c r="E52" s="13"/>
    </row>
    <row r="53" spans="1:5" ht="141.75">
      <c r="A53" s="10" t="s">
        <v>140</v>
      </c>
      <c r="B53" s="11" t="s">
        <v>141</v>
      </c>
      <c r="C53" s="12"/>
      <c r="D53" s="12">
        <v>2</v>
      </c>
      <c r="E53" s="13"/>
    </row>
    <row r="54" spans="1:5" ht="47.25">
      <c r="A54" s="10" t="s">
        <v>20</v>
      </c>
      <c r="B54" s="11" t="s">
        <v>132</v>
      </c>
      <c r="C54" s="12">
        <v>200</v>
      </c>
      <c r="D54" s="12">
        <v>51.4</v>
      </c>
      <c r="E54" s="13">
        <f>D54/C54*100</f>
        <v>25.7</v>
      </c>
    </row>
    <row r="55" spans="1:5" ht="18.75" customHeight="1">
      <c r="A55" s="16" t="s">
        <v>21</v>
      </c>
      <c r="B55" s="19" t="s">
        <v>22</v>
      </c>
      <c r="C55" s="18">
        <f>C56+C86</f>
        <v>356196.39999999997</v>
      </c>
      <c r="D55" s="18">
        <f>D56+D86</f>
        <v>187004.09999999998</v>
      </c>
      <c r="E55" s="8">
        <f aca="true" t="shared" si="2" ref="E55:E61">D55/C55*100</f>
        <v>52.500277936554106</v>
      </c>
    </row>
    <row r="56" spans="1:5" ht="47.25">
      <c r="A56" s="10" t="s">
        <v>23</v>
      </c>
      <c r="B56" s="11" t="s">
        <v>24</v>
      </c>
      <c r="C56" s="12">
        <f>C57+C60+C66+C83</f>
        <v>357388.8</v>
      </c>
      <c r="D56" s="12">
        <f>D57+D60+D66+D83</f>
        <v>188196.49999999997</v>
      </c>
      <c r="E56" s="13">
        <f t="shared" si="2"/>
        <v>52.65875707352888</v>
      </c>
    </row>
    <row r="57" spans="1:5" ht="31.5">
      <c r="A57" s="16" t="s">
        <v>26</v>
      </c>
      <c r="B57" s="19" t="s">
        <v>27</v>
      </c>
      <c r="C57" s="18">
        <f>C58+C59</f>
        <v>52514.899999999994</v>
      </c>
      <c r="D57" s="18">
        <f>D58+D59</f>
        <v>24655.1</v>
      </c>
      <c r="E57" s="8">
        <f t="shared" si="2"/>
        <v>46.94877072983096</v>
      </c>
    </row>
    <row r="58" spans="1:5" ht="47.25">
      <c r="A58" s="10" t="s">
        <v>25</v>
      </c>
      <c r="B58" s="11" t="s">
        <v>28</v>
      </c>
      <c r="C58" s="12">
        <v>34217.6</v>
      </c>
      <c r="D58" s="12">
        <v>16253.4</v>
      </c>
      <c r="E58" s="13">
        <f t="shared" si="2"/>
        <v>47.50011689890582</v>
      </c>
    </row>
    <row r="59" spans="1:5" ht="47.25">
      <c r="A59" s="10" t="s">
        <v>29</v>
      </c>
      <c r="B59" s="11" t="s">
        <v>30</v>
      </c>
      <c r="C59" s="12">
        <v>18297.3</v>
      </c>
      <c r="D59" s="12">
        <v>8401.7</v>
      </c>
      <c r="E59" s="13">
        <f t="shared" si="2"/>
        <v>45.91770370491822</v>
      </c>
    </row>
    <row r="60" spans="1:5" ht="47.25">
      <c r="A60" s="16" t="s">
        <v>31</v>
      </c>
      <c r="B60" s="19" t="s">
        <v>88</v>
      </c>
      <c r="C60" s="18">
        <f>C62+C65+C61+C63+C64</f>
        <v>163451.5</v>
      </c>
      <c r="D60" s="18">
        <f>D62+D65+D61+D63+D64</f>
        <v>80493.2</v>
      </c>
      <c r="E60" s="8">
        <f t="shared" si="2"/>
        <v>49.24592310257171</v>
      </c>
    </row>
    <row r="61" spans="1:5" ht="63">
      <c r="A61" s="10" t="s">
        <v>142</v>
      </c>
      <c r="B61" s="11" t="s">
        <v>143</v>
      </c>
      <c r="C61" s="12">
        <v>72</v>
      </c>
      <c r="D61" s="12">
        <v>72</v>
      </c>
      <c r="E61" s="13">
        <f t="shared" si="2"/>
        <v>100</v>
      </c>
    </row>
    <row r="62" spans="1:5" ht="47.25">
      <c r="A62" s="10" t="s">
        <v>44</v>
      </c>
      <c r="B62" s="11" t="s">
        <v>144</v>
      </c>
      <c r="C62" s="12">
        <v>5006</v>
      </c>
      <c r="D62" s="12">
        <v>0</v>
      </c>
      <c r="E62" s="13">
        <f aca="true" t="shared" si="3" ref="E62:E87">D62/C62*100</f>
        <v>0</v>
      </c>
    </row>
    <row r="63" spans="1:5" ht="126">
      <c r="A63" s="10" t="s">
        <v>146</v>
      </c>
      <c r="B63" s="11" t="s">
        <v>145</v>
      </c>
      <c r="C63" s="12">
        <v>26787.9</v>
      </c>
      <c r="D63" s="12">
        <v>8991.1</v>
      </c>
      <c r="E63" s="13">
        <f t="shared" si="3"/>
        <v>33.564034508117466</v>
      </c>
    </row>
    <row r="64" spans="1:5" ht="94.5">
      <c r="A64" s="10" t="s">
        <v>147</v>
      </c>
      <c r="B64" s="11" t="s">
        <v>148</v>
      </c>
      <c r="C64" s="12">
        <v>21590.3</v>
      </c>
      <c r="D64" s="12">
        <v>16177.1</v>
      </c>
      <c r="E64" s="13">
        <f t="shared" si="3"/>
        <v>74.92762953733853</v>
      </c>
    </row>
    <row r="65" spans="1:5" ht="31.5">
      <c r="A65" s="10" t="s">
        <v>32</v>
      </c>
      <c r="B65" s="11" t="s">
        <v>149</v>
      </c>
      <c r="C65" s="12">
        <v>109995.3</v>
      </c>
      <c r="D65" s="12">
        <v>55253</v>
      </c>
      <c r="E65" s="13">
        <f t="shared" si="3"/>
        <v>50.23214628261389</v>
      </c>
    </row>
    <row r="66" spans="1:5" ht="47.25">
      <c r="A66" s="16" t="s">
        <v>34</v>
      </c>
      <c r="B66" s="19" t="s">
        <v>35</v>
      </c>
      <c r="C66" s="18">
        <f>SUM(C67:C82)</f>
        <v>139145.99999999997</v>
      </c>
      <c r="D66" s="18">
        <f>SUM(D67:D82)</f>
        <v>81695.29999999999</v>
      </c>
      <c r="E66" s="8">
        <f t="shared" si="3"/>
        <v>58.71192847800153</v>
      </c>
    </row>
    <row r="67" spans="1:5" ht="78.75">
      <c r="A67" s="10" t="s">
        <v>150</v>
      </c>
      <c r="B67" s="11" t="s">
        <v>151</v>
      </c>
      <c r="C67" s="12">
        <v>3.4</v>
      </c>
      <c r="D67" s="12">
        <v>3.4</v>
      </c>
      <c r="E67" s="13">
        <f t="shared" si="3"/>
        <v>100</v>
      </c>
    </row>
    <row r="68" spans="1:5" ht="63">
      <c r="A68" s="10" t="s">
        <v>33</v>
      </c>
      <c r="B68" s="11" t="s">
        <v>152</v>
      </c>
      <c r="C68" s="12">
        <v>478.9</v>
      </c>
      <c r="D68" s="12">
        <v>478.9</v>
      </c>
      <c r="E68" s="13">
        <f t="shared" si="3"/>
        <v>100</v>
      </c>
    </row>
    <row r="69" spans="1:5" ht="47.25">
      <c r="A69" s="10" t="s">
        <v>36</v>
      </c>
      <c r="B69" s="11" t="s">
        <v>116</v>
      </c>
      <c r="C69" s="12">
        <v>110828.4</v>
      </c>
      <c r="D69" s="12">
        <v>62283.6</v>
      </c>
      <c r="E69" s="13">
        <f t="shared" si="3"/>
        <v>56.19823077839254</v>
      </c>
    </row>
    <row r="70" spans="1:5" ht="94.5">
      <c r="A70" s="10" t="s">
        <v>37</v>
      </c>
      <c r="B70" s="11" t="s">
        <v>117</v>
      </c>
      <c r="C70" s="12">
        <v>903.9</v>
      </c>
      <c r="D70" s="12">
        <v>452.1</v>
      </c>
      <c r="E70" s="13">
        <f t="shared" si="3"/>
        <v>50.01659475605709</v>
      </c>
    </row>
    <row r="71" spans="1:5" ht="31.5">
      <c r="A71" s="10" t="s">
        <v>42</v>
      </c>
      <c r="B71" s="11" t="s">
        <v>118</v>
      </c>
      <c r="C71" s="12">
        <v>180.1</v>
      </c>
      <c r="D71" s="12">
        <v>78.5</v>
      </c>
      <c r="E71" s="13">
        <f>D71/C71*100</f>
        <v>43.586896168795114</v>
      </c>
    </row>
    <row r="72" spans="1:5" ht="94.5">
      <c r="A72" s="10" t="s">
        <v>54</v>
      </c>
      <c r="B72" s="14" t="s">
        <v>119</v>
      </c>
      <c r="C72" s="12">
        <v>5378.4</v>
      </c>
      <c r="D72" s="12">
        <v>5378.4</v>
      </c>
      <c r="E72" s="13">
        <f>D72/C72*100</f>
        <v>100</v>
      </c>
    </row>
    <row r="73" spans="1:5" ht="78.75">
      <c r="A73" s="10" t="s">
        <v>91</v>
      </c>
      <c r="B73" s="14" t="s">
        <v>120</v>
      </c>
      <c r="C73" s="12">
        <v>1350</v>
      </c>
      <c r="D73" s="12">
        <v>0</v>
      </c>
      <c r="E73" s="13">
        <f>D73/C73*100</f>
        <v>0</v>
      </c>
    </row>
    <row r="74" spans="1:5" ht="47.25">
      <c r="A74" s="10" t="s">
        <v>77</v>
      </c>
      <c r="B74" s="14" t="s">
        <v>121</v>
      </c>
      <c r="C74" s="12">
        <v>387.9</v>
      </c>
      <c r="D74" s="12">
        <v>0</v>
      </c>
      <c r="E74" s="13">
        <f t="shared" si="3"/>
        <v>0</v>
      </c>
    </row>
    <row r="75" spans="1:5" ht="110.25">
      <c r="A75" s="10" t="s">
        <v>87</v>
      </c>
      <c r="B75" s="14" t="s">
        <v>122</v>
      </c>
      <c r="C75" s="12">
        <v>1625.2</v>
      </c>
      <c r="D75" s="12">
        <v>0</v>
      </c>
      <c r="E75" s="13">
        <f t="shared" si="3"/>
        <v>0</v>
      </c>
    </row>
    <row r="76" spans="1:5" ht="47.25">
      <c r="A76" s="10" t="s">
        <v>76</v>
      </c>
      <c r="B76" s="14" t="s">
        <v>123</v>
      </c>
      <c r="C76" s="12">
        <v>6740.6</v>
      </c>
      <c r="D76" s="12">
        <v>6740.6</v>
      </c>
      <c r="E76" s="13">
        <f t="shared" si="3"/>
        <v>100</v>
      </c>
    </row>
    <row r="77" spans="1:5" ht="47.25">
      <c r="A77" s="10" t="s">
        <v>78</v>
      </c>
      <c r="B77" s="14" t="s">
        <v>124</v>
      </c>
      <c r="C77" s="12">
        <v>5257.3</v>
      </c>
      <c r="D77" s="12">
        <v>4063.7</v>
      </c>
      <c r="E77" s="13">
        <f t="shared" si="3"/>
        <v>77.29633081619842</v>
      </c>
    </row>
    <row r="78" spans="1:5" ht="78.75">
      <c r="A78" s="10" t="s">
        <v>79</v>
      </c>
      <c r="B78" s="14" t="s">
        <v>125</v>
      </c>
      <c r="C78" s="12">
        <v>645.7</v>
      </c>
      <c r="D78" s="12">
        <v>0</v>
      </c>
      <c r="E78" s="13">
        <f t="shared" si="3"/>
        <v>0</v>
      </c>
    </row>
    <row r="79" spans="1:5" ht="94.5">
      <c r="A79" s="10" t="s">
        <v>80</v>
      </c>
      <c r="B79" s="14" t="s">
        <v>126</v>
      </c>
      <c r="C79" s="12">
        <v>2991.3</v>
      </c>
      <c r="D79" s="12">
        <v>1562</v>
      </c>
      <c r="E79" s="13">
        <f t="shared" si="3"/>
        <v>52.21809915421388</v>
      </c>
    </row>
    <row r="80" spans="1:5" ht="94.5">
      <c r="A80" s="10" t="s">
        <v>92</v>
      </c>
      <c r="B80" s="14" t="s">
        <v>127</v>
      </c>
      <c r="C80" s="12">
        <v>2.4</v>
      </c>
      <c r="D80" s="12">
        <v>0</v>
      </c>
      <c r="E80" s="13">
        <f t="shared" si="3"/>
        <v>0</v>
      </c>
    </row>
    <row r="81" spans="1:5" ht="78.75">
      <c r="A81" s="10" t="s">
        <v>81</v>
      </c>
      <c r="B81" s="14" t="s">
        <v>128</v>
      </c>
      <c r="C81" s="12">
        <v>1267</v>
      </c>
      <c r="D81" s="12">
        <v>166.7</v>
      </c>
      <c r="E81" s="13">
        <f t="shared" si="3"/>
        <v>13.157063930544593</v>
      </c>
    </row>
    <row r="82" spans="1:5" ht="63">
      <c r="A82" s="10" t="s">
        <v>82</v>
      </c>
      <c r="B82" s="14" t="s">
        <v>129</v>
      </c>
      <c r="C82" s="12">
        <v>1105.5</v>
      </c>
      <c r="D82" s="12">
        <v>487.4</v>
      </c>
      <c r="E82" s="13">
        <f t="shared" si="3"/>
        <v>44.08864767073722</v>
      </c>
    </row>
    <row r="83" spans="1:5" ht="15.75">
      <c r="A83" s="16" t="s">
        <v>41</v>
      </c>
      <c r="B83" s="17" t="s">
        <v>85</v>
      </c>
      <c r="C83" s="18">
        <f>C84+C85</f>
        <v>2276.4</v>
      </c>
      <c r="D83" s="18">
        <f>D84+D85</f>
        <v>1352.9</v>
      </c>
      <c r="E83" s="8">
        <f t="shared" si="3"/>
        <v>59.4315586013003</v>
      </c>
    </row>
    <row r="84" spans="1:5" ht="94.5">
      <c r="A84" s="10" t="s">
        <v>83</v>
      </c>
      <c r="B84" s="14" t="s">
        <v>84</v>
      </c>
      <c r="C84" s="12">
        <v>422.9</v>
      </c>
      <c r="D84" s="12">
        <v>422.9</v>
      </c>
      <c r="E84" s="13">
        <f t="shared" si="3"/>
        <v>100</v>
      </c>
    </row>
    <row r="85" spans="1:5" ht="94.5">
      <c r="A85" s="10" t="s">
        <v>72</v>
      </c>
      <c r="B85" s="14" t="s">
        <v>73</v>
      </c>
      <c r="C85" s="12">
        <v>1853.5</v>
      </c>
      <c r="D85" s="12">
        <v>930</v>
      </c>
      <c r="E85" s="13">
        <f t="shared" si="3"/>
        <v>50.17534394388994</v>
      </c>
    </row>
    <row r="86" spans="1:5" ht="31.5">
      <c r="A86" s="16" t="s">
        <v>50</v>
      </c>
      <c r="B86" s="19" t="s">
        <v>130</v>
      </c>
      <c r="C86" s="18">
        <f>C87</f>
        <v>-1192.4</v>
      </c>
      <c r="D86" s="18">
        <f>D87</f>
        <v>-1192.4</v>
      </c>
      <c r="E86" s="8">
        <f t="shared" si="3"/>
        <v>100</v>
      </c>
    </row>
    <row r="87" spans="1:5" ht="31.5">
      <c r="A87" s="10" t="s">
        <v>51</v>
      </c>
      <c r="B87" s="11" t="s">
        <v>131</v>
      </c>
      <c r="C87" s="12">
        <v>-1192.4</v>
      </c>
      <c r="D87" s="12">
        <v>-1192.4</v>
      </c>
      <c r="E87" s="13">
        <f t="shared" si="3"/>
        <v>100</v>
      </c>
    </row>
    <row r="88" spans="1:5" ht="15.75">
      <c r="A88" s="21"/>
      <c r="B88" s="22" t="s">
        <v>38</v>
      </c>
      <c r="C88" s="18">
        <f>C14+C55</f>
        <v>400193.5</v>
      </c>
      <c r="D88" s="18">
        <f>D14+D55</f>
        <v>207228.19999999998</v>
      </c>
      <c r="E88" s="8">
        <f>D88/C88*100</f>
        <v>51.782000457278784</v>
      </c>
    </row>
  </sheetData>
  <sheetProtection/>
  <mergeCells count="8">
    <mergeCell ref="A3:E3"/>
    <mergeCell ref="A5:E5"/>
    <mergeCell ref="A4:E4"/>
    <mergeCell ref="A8:E8"/>
    <mergeCell ref="A11:E11"/>
    <mergeCell ref="A12:E12"/>
    <mergeCell ref="A10:E10"/>
    <mergeCell ref="B6:E6"/>
  </mergeCells>
  <printOptions/>
  <pageMargins left="0.7874015748031497" right="0.7874015748031497" top="0" bottom="0" header="0.5118110236220472" footer="0.5118110236220472"/>
  <pageSetup horizontalDpi="600" verticalDpi="600" orientation="portrait" paperSize="9" scale="76" r:id="rId1"/>
  <ignoredErrors>
    <ignoredError sqref="E66"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Budg_2</cp:lastModifiedBy>
  <cp:lastPrinted>2014-08-11T04:35:47Z</cp:lastPrinted>
  <dcterms:created xsi:type="dcterms:W3CDTF">1996-10-08T23:32:33Z</dcterms:created>
  <dcterms:modified xsi:type="dcterms:W3CDTF">2014-08-11T04:35:49Z</dcterms:modified>
  <cp:category/>
  <cp:version/>
  <cp:contentType/>
  <cp:contentStatus/>
</cp:coreProperties>
</file>