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<sst xmlns="http://schemas.openxmlformats.org/spreadsheetml/2006/main" count="163" uniqueCount="162">
  <si>
    <t>Классификация</t>
  </si>
  <si>
    <t>Наименование</t>
  </si>
  <si>
    <t>% исполнения к уточненному плану</t>
  </si>
  <si>
    <t>1 00 00000 00 0000</t>
  </si>
  <si>
    <t>1.Доходы</t>
  </si>
  <si>
    <t>1 01 00000 00 0000</t>
  </si>
  <si>
    <t>1.1.Налоги на прибыль, доходы</t>
  </si>
  <si>
    <t>1 01 02010 01 0000</t>
  </si>
  <si>
    <t>1 01 02000 01 0000</t>
  </si>
  <si>
    <t>1 01 02021 01 0000</t>
  </si>
  <si>
    <t>1 01 02022 01 0000</t>
  </si>
  <si>
    <t>1 05 00000 00 0000</t>
  </si>
  <si>
    <t>1.2.Налоги на совокупный доход</t>
  </si>
  <si>
    <t>1 06 00000 00 0000</t>
  </si>
  <si>
    <t>1.3.Налоги на имущество</t>
  </si>
  <si>
    <t>1 06 02010 02 0000</t>
  </si>
  <si>
    <t>1.3.1.Налог на имущество организаций по имуществу, не входящему в Единую систему газоснабжения(сумма платежа)</t>
  </si>
  <si>
    <t>1 08 00000 00 0000</t>
  </si>
  <si>
    <t>1.4.Государственная пошлина</t>
  </si>
  <si>
    <t>1 08 03010 01 0000</t>
  </si>
  <si>
    <t>1.4.1.Государственная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Федерации)(сумма платежа)</t>
  </si>
  <si>
    <t>1 08 07140 01 0000</t>
  </si>
  <si>
    <t>1.4.2.Государственная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средствами(сумма платежа)</t>
  </si>
  <si>
    <t>1 09 00000 00 0000</t>
  </si>
  <si>
    <t>1 09 01030 05 0000</t>
  </si>
  <si>
    <t>1.5.Задолженность и перерасчеты по отмененным налогам, сборам и иным обязательным платежам</t>
  </si>
  <si>
    <t>1.5.1.Налог на прибыль организаций, зачислявшийся до 1 января 2005 года в местные бюджеты, мобилизуемый на территориях муниципальных районов(сумма платежа)</t>
  </si>
  <si>
    <t>1 09 04010 02 0000</t>
  </si>
  <si>
    <t>1.5.2.Налог на имущество предприятий(сумма платежа)</t>
  </si>
  <si>
    <t>1 11 00000 00 0000</t>
  </si>
  <si>
    <t>1 11 05010 10 0000</t>
  </si>
  <si>
    <t>1.6.Доходы от использования имущества, находящегося в государственной и муниципальной собственности</t>
  </si>
  <si>
    <t>1 11 05035 05 0000</t>
  </si>
  <si>
    <t>1 11 09045 05 0000</t>
  </si>
  <si>
    <t>1 12 01000 01 0000</t>
  </si>
  <si>
    <t>1 12 00000 00 0000</t>
  </si>
  <si>
    <t>1.7.Платежи при пользовании природными ресурсами</t>
  </si>
  <si>
    <t>1.7.1.Плата за негативное воздействие на окружающую среду</t>
  </si>
  <si>
    <t>1 14 00000 00 0000</t>
  </si>
  <si>
    <t>1 14 06014 10 0000</t>
  </si>
  <si>
    <t>1 16 00000 00 0000</t>
  </si>
  <si>
    <t>1 16 25050 01 0000</t>
  </si>
  <si>
    <t>1 16 25060 01 0000</t>
  </si>
  <si>
    <t>1 16 30000 01 0000</t>
  </si>
  <si>
    <t>1 16 90050 05 0000</t>
  </si>
  <si>
    <t>1 17 00000 00 0000</t>
  </si>
  <si>
    <t>1 17 05050 05 0000</t>
  </si>
  <si>
    <t>2 00 00000 00 0000</t>
  </si>
  <si>
    <t>2.Безвозмездные поступления</t>
  </si>
  <si>
    <t>2 02 00000 00 0000</t>
  </si>
  <si>
    <t>2.1.Безвозмездные поступления от других бюджетов бюджетной системы Российской Федерации</t>
  </si>
  <si>
    <t>2 02 01001 05 0000</t>
  </si>
  <si>
    <t>2 02 01000 00 0000</t>
  </si>
  <si>
    <t>2.1.1.Дотации бюджетам субъектов Российской Федерации и муниципальных образований</t>
  </si>
  <si>
    <t>2.1.1.1.Дотации бюджетам муниципальных районов на выравнивание уровня бюджетной обеспеченности</t>
  </si>
  <si>
    <t>2 02 01003 05 0000</t>
  </si>
  <si>
    <t>2.1.1.2.Дотации бюджетам муниципальных районов на поддержку мер по обеспечению сбалансированности бюджетов</t>
  </si>
  <si>
    <t>2 02 02000 00 0000</t>
  </si>
  <si>
    <t>2.1.2.Субсидии бюджетам субъектов Российской Федерации И муниципальных образований (межбюджетные субсидии)</t>
  </si>
  <si>
    <t>2 02 02024 05 0000</t>
  </si>
  <si>
    <t>2 02 02999 05 0000</t>
  </si>
  <si>
    <t>2 02 03015 05 0000</t>
  </si>
  <si>
    <t>2 02 03000 00 0000</t>
  </si>
  <si>
    <t>2.1.3.Субвенции бюджетам субъектов Российской Федерации и муниципальных образований</t>
  </si>
  <si>
    <t>2 02 03021 05 0000</t>
  </si>
  <si>
    <t>2 02 03024 05 0000</t>
  </si>
  <si>
    <t>2 02 03029 05 0000</t>
  </si>
  <si>
    <t>2 02 03036 05 0000</t>
  </si>
  <si>
    <t>2 02 03043 05 0000</t>
  </si>
  <si>
    <t>2 02 03045 05 0000</t>
  </si>
  <si>
    <t>2 02 03046 05 0000</t>
  </si>
  <si>
    <t>ИТОГО ДОХОДОВ</t>
  </si>
  <si>
    <t>2 02 03048 05 0000</t>
  </si>
  <si>
    <t>1 11 05000 00 0000</t>
  </si>
  <si>
    <t xml:space="preserve">1.1.1.Налог на доходы физических лиц </t>
  </si>
  <si>
    <t>1.1.1.1.Налог на доходы физических лиц с доходов, полученных в виде дивидендов от долевого участия в деятельности организаций(сумма платежа)</t>
  </si>
  <si>
    <t>1.1.1.2.Налог на доходы физических лиц с доходов, облагаемых по налоговой ставке, установленной пунктом 1 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практикой(сумма платежа)</t>
  </si>
  <si>
    <t>1.1.1.3.Налог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практикой(сумма платежа)</t>
  </si>
  <si>
    <t>1 09 07000 05 0000</t>
  </si>
  <si>
    <t>1.6.2.Доходы,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</si>
  <si>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1.6.2.1.Доходы,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</si>
  <si>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1.6.2.2.Доходы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</si>
  <si>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1 14 02032 05 0000</t>
  </si>
  <si>
    <t xml:space="preserve">                                                                                             </t>
  </si>
  <si>
    <t>2.1.3.7.Субвенции бюджетам муниципальных районов на поддержку элитного семеноводства</t>
  </si>
  <si>
    <t>2 02 04000 00 0000</t>
  </si>
  <si>
    <t>1 09 06010 02 0000</t>
  </si>
  <si>
    <t>1.5.3.Налог с продаж</t>
  </si>
  <si>
    <t>1.5.4.Прочие налоги и сборы(по отменённым налогам)</t>
  </si>
  <si>
    <t>2 02 03033 05 0000</t>
  </si>
  <si>
    <t>2.1.2.1.Субсидии на денежные выплаты медицинскому персоналу фельдшерско-акушерских пунктов, врачам, фельдшерам и медицинским сёстрам скорой медицинской помощи муниципальных учреждений здравоохранения</t>
  </si>
  <si>
    <t>2 02 04025 05 0000</t>
  </si>
  <si>
    <t>2.1.3.5.Субвенции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</si>
  <si>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2.1.3.6.Субвенции бюджетам муниципальных районов на оздоровление детей</t>
  </si>
  <si>
    <t>2.1.4.Иные межбюджетные трансферты</t>
  </si>
  <si>
    <t>2.1.4.1.Межбюджетные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</si>
  <si>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1 01 02030 01 0000 </t>
  </si>
  <si>
    <t>1.1.1.4.Налог на доходы физических лиц с доходов, полученных физическими лицами, не являющимися налоговыми резидентами РФ</t>
  </si>
  <si>
    <t>2 02 02077 05 0000</t>
  </si>
  <si>
    <t>2.1.2.2.Субсидии на бюджетные инвестиции в объекты капитального строительства собственности муниципальных образований</t>
  </si>
  <si>
    <t>2 02 03070 05 0000</t>
  </si>
  <si>
    <t>2 02 04012 05 0000</t>
  </si>
  <si>
    <t>2.1.4.1.Межбюджетные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</si>
  <si>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1 11 07015 050000</t>
  </si>
  <si>
    <t>1.6.3.Доходы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</si>
  <si>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1.6.4.Прочие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</si>
  <si>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1 13 00000 00 0000</t>
  </si>
  <si>
    <t>1.8.Доходы от оказания платных услуг и компенсации затрат государства</t>
  </si>
  <si>
    <t>1 13 03050 05 0000</t>
  </si>
  <si>
    <t>1.8.1.Прочие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</si>
  <si>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1.9.Доходы от продажи материальных и нематериальных активов</t>
  </si>
  <si>
    <t>1.10.Штрафы, санкции, возмещение ущерба</t>
  </si>
  <si>
    <t>1.10.5.Прочие поступления от денежных взысканий (штрафов) и иных сумм в возмещение ущерба, зачисляемые в бюджеты муниципальных районов</t>
  </si>
  <si>
    <t>1.11.Прочие неналоговые доходы</t>
  </si>
  <si>
    <t>1.11.1.Прочие неналоговые доходы бюджетов муниципальных районов</t>
  </si>
  <si>
    <t>1.2.1.Единый налог на вмененный доход для отдельных видов деятельности</t>
  </si>
  <si>
    <t>2.1.3.2.Субвенции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</si>
  <si>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2.1.3.3.Субвенции бюджетам муниципальных районов на  ежемесячное денежное вознаграждение за классное руководство</t>
  </si>
  <si>
    <t>2.1.3.4.Субвенции бюджетам муниципальных районов на выполнение передаваемых полномочий субъектов Российской Федерации</t>
  </si>
  <si>
    <t>2.1.3.8.Субвенции бюджетам муниципальных районов на компенсацию части затрат на страхование урожая, многолетних насаждений</t>
  </si>
  <si>
    <t>2 02 03040 05 0000</t>
  </si>
  <si>
    <t>2.1.3.9.Субвенции бюджетам муниципальных районов на поддержку племенного животноводства</t>
  </si>
  <si>
    <t>2.1.3.10.Субвенции бюджетам муниципальных районов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по инвестиционным кредитам, полученным в российских кредитных организациях и займам, полученным в сельскохозяйственных кредитных кооперативах в 2004-2010 годах, на срок от 2 до 10 лет</t>
  </si>
  <si>
    <t>2.1.3.11.Субвенции бюджетам муниципальных районов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 2005-2010 годах, личным подсобным хозяйствам, сельскохозяйственным потребительским кооперативам, крестьянским (фермерским) хозяйствам на срок до 8 лет</t>
  </si>
  <si>
    <t>2.1.3.12.Субвенции бюджетам муниципальных районов на компенсацию части затрат на приобретение средств химизации</t>
  </si>
  <si>
    <t>2.1.3.14.Субвенции на обеспечение жильем отдельных категорий граждан, установленных ФЗ от 12 января 1995 года №5-ФЗ "О ветеранах" и от 24 ноября 1995 года № 181-ФЗ "О социальной защите инвалидов в РФ"</t>
  </si>
  <si>
    <t>2.1.2.4.Прочие субсидии бюджетам муниципальных районов</t>
  </si>
  <si>
    <t>1 14 02033 05 0000</t>
  </si>
  <si>
    <t>1.9.2.Доходы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</si>
  <si>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 xml:space="preserve">ИСПОЛНЕНИЕ </t>
  </si>
  <si>
    <t>ДОХОДОВ РАЙОННОГО БЮДЖЕТА ПО КОДАМ ВИДОВ ,ПОДВИДОВ ДОХОДОВ,</t>
  </si>
  <si>
    <t>КЛАССИФИКАЦИИ ОПЕРАЦИЙ СЕКТОРА ГОСУДАРСТВЕННОГО УПРАВЛЕНИЯ ,</t>
  </si>
  <si>
    <t xml:space="preserve">                                                                                                           Приложение 1</t>
  </si>
  <si>
    <t>Уточненный план на 2011 год</t>
  </si>
  <si>
    <t>2 19 00000 00 0000</t>
  </si>
  <si>
    <t>2 19 05000 05 0000</t>
  </si>
  <si>
    <t>2.2.Возврат остатков субсидий и субвенций прошлых лет</t>
  </si>
  <si>
    <t>2.2.1.Возврат остатков субсидий и субвенций из бюджетов муниципальных районов</t>
  </si>
  <si>
    <t>1 01 02070 01 0000</t>
  </si>
  <si>
    <t>1.1.1.6.Налог на доходыфизических лиц с доходов, полученных физическими лицами, являющимися иностроннами гражданами, осуществляющими трудовую деятельность по найму у физических лиц на основании патента</t>
  </si>
  <si>
    <t>1 05 02010 02 0000</t>
  </si>
  <si>
    <t>1 05 03010 01 0000</t>
  </si>
  <si>
    <t>1.2.3.Единый сельскохозяйственный налог</t>
  </si>
  <si>
    <t>1.9.4.Доходы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</si>
  <si>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1 16 03010 01 0000</t>
  </si>
  <si>
    <t>1.10.1.Денежные взыскания (штрафы) за нарушение законодательства о налогах и сборах, предусмотренные статьями 116, 118, 1191 пунктами 1 и 2 статьи 120, статьями 125, 126, 128, 129, 1291, 132, 133, 134, 135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</si>
  <si>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1.10.2.Денежные взыскания (штрафы) за нарушение законодательства в области охраны окружающей среды</t>
  </si>
  <si>
    <t>1.10.3.Денежные взыскания (штрафы) за нарушение земельного законодательства</t>
  </si>
  <si>
    <t>1.10.4.Денежные взыскания (штрафы) за административные правонарушения в области дорожного движения</t>
  </si>
  <si>
    <t>1.9.1.Доходы от реализации имущества, находящегося в оперативном управлении учреждений, находящихся в ведении органов управления муниципальных районов</t>
  </si>
  <si>
    <t>2 02 03051 05 0000</t>
  </si>
  <si>
    <t>2.1.3.13.Субвенции бюджетам муниципальных районов на компенсацию части затрат на приобретение средств химической защиты растений</t>
  </si>
  <si>
    <t>2 02 04034 05 0000</t>
  </si>
  <si>
    <t>2.1.4.3.Межбюджетные трансферты, передаваемые бюджетам муниципальных районов на реализацию региональных программ модернизации здравоохранения в части укрепления материально-технической базы медицинских учреждений</t>
  </si>
  <si>
    <t>2 07 00000 00 0000</t>
  </si>
  <si>
    <t>2.1.5.Прочие безвозмездные поступления</t>
  </si>
  <si>
    <t>2 07 05000 05 0000</t>
  </si>
  <si>
    <t>2.1.5.1.Прочие безвозмездные поступления в бюджеты муниципальных районов</t>
  </si>
  <si>
    <t>Исполнено за 6 месяцев  2011 года</t>
  </si>
  <si>
    <t xml:space="preserve">ОТНОСЯЩИХСЯ К ДОХОДАМ БЮДЖЕТА , ЗА 6 МЕСЯЦЕВ  2011 ГОДА </t>
  </si>
  <si>
    <t xml:space="preserve">к постановлению администрации Большемурашкинского муниципального района </t>
  </si>
  <si>
    <t>"Об утверждении отчета об исполнении районного бюджета за 6 месяцев   2011 года 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</si>
</sst>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"/>
  </numFmts>
  <fonts count="6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/>
    </xf>
    <xf numFmtId="172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left" vertical="center" wrapText="1"/>
    </xf>
    <xf numFmtId="177" fontId="2" fillId="0" borderId="1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 wrapText="1"/>
    </xf>
    <xf numFmtId="177" fontId="0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/>
    </xf>
    <xf numFmtId="177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E87"/>
  <sheetViews>
    <sheetView tabSelected="1" workbookViewId="0" topLeftCell="A1">
      <selection activeCell="B6" sqref="B6"/>
    </sheetView>
  </sheetViews>
  <sheetFormatPr defaultColWidth="9.140625" defaultRowHeight="12.75"/>
  <cols>
    <col min="1" max="1" width="17.00390625" style="0" customWidth="1"/>
    <col min="2" max="2" width="36.8515625" style="0" customWidth="1"/>
    <col min="3" max="3" width="13.421875" style="0" customWidth="1"/>
    <col min="4" max="4" width="13.7109375" style="0" customWidth="1"/>
    <col min="5" max="5" width="13.140625" style="0" customWidth="1"/>
  </cols>
  <sheetData>
    <row r="3" spans="1:5" ht="12.75">
      <c r="A3" s="24"/>
      <c r="B3" s="24" t="s">
        <v>132</v>
      </c>
      <c r="C3" s="24"/>
      <c r="D3" s="24"/>
      <c r="E3" s="24"/>
    </row>
    <row r="4" spans="1:5" ht="12.75">
      <c r="A4" s="33" t="s">
        <v>160</v>
      </c>
      <c r="B4" s="33"/>
      <c r="C4" s="33"/>
      <c r="D4" s="33"/>
      <c r="E4" s="33"/>
    </row>
    <row r="5" spans="1:5" ht="12.75">
      <c r="A5" s="24"/>
      <c r="B5" s="33" t="s">
        <v>161</v>
      </c>
      <c r="C5" s="33"/>
      <c r="D5" s="33"/>
      <c r="E5" s="33"/>
    </row>
    <row r="6" ht="12.75">
      <c r="B6" t="s">
        <v>83</v>
      </c>
    </row>
    <row r="7" spans="1:5" ht="31.5" customHeight="1">
      <c r="A7" s="34" t="s">
        <v>129</v>
      </c>
      <c r="B7" s="35"/>
      <c r="C7" s="35"/>
      <c r="D7" s="35"/>
      <c r="E7" s="35"/>
    </row>
    <row r="8" spans="1:5" ht="15.75" hidden="1">
      <c r="A8" s="25" t="s">
        <v>130</v>
      </c>
      <c r="B8" s="25"/>
      <c r="C8" s="25"/>
      <c r="D8" s="25"/>
      <c r="E8" s="26"/>
    </row>
    <row r="9" spans="1:5" ht="15.75">
      <c r="A9" s="34" t="s">
        <v>130</v>
      </c>
      <c r="B9" s="35"/>
      <c r="C9" s="35"/>
      <c r="D9" s="35"/>
      <c r="E9" s="35"/>
    </row>
    <row r="10" spans="1:5" ht="15.75">
      <c r="A10" s="34" t="s">
        <v>131</v>
      </c>
      <c r="B10" s="35"/>
      <c r="C10" s="35"/>
      <c r="D10" s="35"/>
      <c r="E10" s="35"/>
    </row>
    <row r="11" spans="1:5" ht="15.75">
      <c r="A11" s="36" t="s">
        <v>159</v>
      </c>
      <c r="B11" s="37"/>
      <c r="C11" s="37"/>
      <c r="D11" s="37"/>
      <c r="E11" s="37"/>
    </row>
    <row r="12" spans="1:5" ht="66.75" customHeight="1">
      <c r="A12" s="5" t="s">
        <v>0</v>
      </c>
      <c r="B12" s="5" t="s">
        <v>1</v>
      </c>
      <c r="C12" s="6" t="s">
        <v>133</v>
      </c>
      <c r="D12" s="6" t="s">
        <v>158</v>
      </c>
      <c r="E12" s="6" t="s">
        <v>2</v>
      </c>
    </row>
    <row r="13" spans="1:5" ht="15.75" customHeight="1">
      <c r="A13" s="16" t="s">
        <v>3</v>
      </c>
      <c r="B13" s="17" t="s">
        <v>4</v>
      </c>
      <c r="C13" s="28">
        <f>C14+C21+C24+C26+C29+C34+C40+C44+C48+C54</f>
        <v>50604.399999999994</v>
      </c>
      <c r="D13" s="28">
        <f>D14+D21+D24+D26+D29+D34+D40+D42+D44+D48+D54</f>
        <v>26462.499999999996</v>
      </c>
      <c r="E13" s="28">
        <f>D13/C13*100</f>
        <v>52.29288362276798</v>
      </c>
    </row>
    <row r="14" spans="1:5" ht="13.5" customHeight="1">
      <c r="A14" s="13" t="s">
        <v>5</v>
      </c>
      <c r="B14" s="15" t="s">
        <v>6</v>
      </c>
      <c r="C14" s="28">
        <f>C15</f>
        <v>39150</v>
      </c>
      <c r="D14" s="28">
        <f>D15</f>
        <v>20594</v>
      </c>
      <c r="E14" s="28">
        <f>D14/C14*100</f>
        <v>52.60280970625798</v>
      </c>
    </row>
    <row r="15" spans="1:5" ht="12.75" customHeight="1">
      <c r="A15" s="13" t="s">
        <v>8</v>
      </c>
      <c r="B15" s="14" t="s">
        <v>74</v>
      </c>
      <c r="C15" s="28">
        <f>C16+C17+C18+C20+C19</f>
        <v>39150</v>
      </c>
      <c r="D15" s="28">
        <f>D16+D17+D18+D20+D19</f>
        <v>20594</v>
      </c>
      <c r="E15" s="28">
        <f>D15/C15*100</f>
        <v>52.60280970625798</v>
      </c>
    </row>
    <row r="16" spans="1:5" ht="36" customHeight="1">
      <c r="A16" s="2" t="s">
        <v>7</v>
      </c>
      <c r="B16" s="3" t="s">
        <v>75</v>
      </c>
      <c r="C16" s="30"/>
      <c r="D16" s="30">
        <v>10.7</v>
      </c>
      <c r="E16" s="28"/>
    </row>
    <row r="17" spans="1:5" ht="96.75" customHeight="1">
      <c r="A17" s="2" t="s">
        <v>9</v>
      </c>
      <c r="B17" s="4" t="s">
        <v>76</v>
      </c>
      <c r="C17" s="30">
        <v>39150</v>
      </c>
      <c r="D17" s="30">
        <v>20543.7</v>
      </c>
      <c r="E17" s="29">
        <f>D17/C17*100</f>
        <v>52.474329501915705</v>
      </c>
    </row>
    <row r="18" spans="1:5" ht="92.25" customHeight="1">
      <c r="A18" s="2" t="s">
        <v>10</v>
      </c>
      <c r="B18" s="4" t="s">
        <v>77</v>
      </c>
      <c r="C18" s="31"/>
      <c r="D18" s="30">
        <v>25.2</v>
      </c>
      <c r="E18" s="29"/>
    </row>
    <row r="19" spans="1:5" ht="38.25">
      <c r="A19" s="2" t="s">
        <v>96</v>
      </c>
      <c r="B19" s="4" t="s">
        <v>97</v>
      </c>
      <c r="C19" s="31"/>
      <c r="D19" s="30">
        <v>11.6</v>
      </c>
      <c r="E19" s="29"/>
    </row>
    <row r="20" spans="1:5" ht="69.75" customHeight="1">
      <c r="A20" s="2" t="s">
        <v>138</v>
      </c>
      <c r="B20" s="4" t="s">
        <v>139</v>
      </c>
      <c r="C20" s="31"/>
      <c r="D20" s="30">
        <v>2.8</v>
      </c>
      <c r="E20" s="29"/>
    </row>
    <row r="21" spans="1:5" ht="15" customHeight="1">
      <c r="A21" s="9" t="s">
        <v>11</v>
      </c>
      <c r="B21" s="8" t="s">
        <v>12</v>
      </c>
      <c r="C21" s="32">
        <f>C22+C23</f>
        <v>3415.2</v>
      </c>
      <c r="D21" s="32">
        <f>D22+D23</f>
        <v>1616.6</v>
      </c>
      <c r="E21" s="28">
        <f aca="true" t="shared" si="0" ref="E21:E28">D21/C21*100</f>
        <v>47.33544155539939</v>
      </c>
    </row>
    <row r="22" spans="1:5" ht="24" customHeight="1">
      <c r="A22" s="2" t="s">
        <v>140</v>
      </c>
      <c r="B22" s="3" t="s">
        <v>115</v>
      </c>
      <c r="C22" s="30">
        <v>3226.6</v>
      </c>
      <c r="D22" s="30">
        <v>1556.1</v>
      </c>
      <c r="E22" s="28">
        <f t="shared" si="0"/>
        <v>48.227236099919416</v>
      </c>
    </row>
    <row r="23" spans="1:5" ht="24" customHeight="1">
      <c r="A23" s="2" t="s">
        <v>141</v>
      </c>
      <c r="B23" s="3" t="s">
        <v>142</v>
      </c>
      <c r="C23" s="30">
        <v>188.6</v>
      </c>
      <c r="D23" s="30">
        <v>60.5</v>
      </c>
      <c r="E23" s="28">
        <f t="shared" si="0"/>
        <v>32.07847295864263</v>
      </c>
    </row>
    <row r="24" spans="1:5" ht="14.25" customHeight="1">
      <c r="A24" s="9" t="s">
        <v>13</v>
      </c>
      <c r="B24" s="12" t="s">
        <v>14</v>
      </c>
      <c r="C24" s="32">
        <f>C25</f>
        <v>1401.1</v>
      </c>
      <c r="D24" s="32">
        <f>D25</f>
        <v>627.5</v>
      </c>
      <c r="E24" s="28">
        <f t="shared" si="0"/>
        <v>44.786239383341666</v>
      </c>
    </row>
    <row r="25" spans="1:5" ht="36" customHeight="1">
      <c r="A25" s="2" t="s">
        <v>15</v>
      </c>
      <c r="B25" s="3" t="s">
        <v>16</v>
      </c>
      <c r="C25" s="30">
        <v>1401.1</v>
      </c>
      <c r="D25" s="30">
        <v>627.5</v>
      </c>
      <c r="E25" s="29">
        <f t="shared" si="0"/>
        <v>44.786239383341666</v>
      </c>
    </row>
    <row r="26" spans="1:5" ht="15.75" customHeight="1">
      <c r="A26" s="9" t="s">
        <v>17</v>
      </c>
      <c r="B26" s="12" t="s">
        <v>18</v>
      </c>
      <c r="C26" s="32">
        <f>C27+C28</f>
        <v>2186.6</v>
      </c>
      <c r="D26" s="32">
        <f>D27+D28</f>
        <v>887.6</v>
      </c>
      <c r="E26" s="28">
        <f t="shared" si="0"/>
        <v>40.59270099698162</v>
      </c>
    </row>
    <row r="27" spans="1:5" ht="64.5" customHeight="1">
      <c r="A27" s="2" t="s">
        <v>19</v>
      </c>
      <c r="B27" s="3" t="s">
        <v>20</v>
      </c>
      <c r="C27" s="30">
        <v>1408</v>
      </c>
      <c r="D27" s="30">
        <v>435.6</v>
      </c>
      <c r="E27" s="28">
        <f t="shared" si="0"/>
        <v>30.9375</v>
      </c>
    </row>
    <row r="28" spans="1:5" ht="102.75" customHeight="1">
      <c r="A28" s="2" t="s">
        <v>21</v>
      </c>
      <c r="B28" s="4" t="s">
        <v>22</v>
      </c>
      <c r="C28" s="30">
        <v>778.6</v>
      </c>
      <c r="D28" s="30">
        <v>452</v>
      </c>
      <c r="E28" s="28">
        <f t="shared" si="0"/>
        <v>58.05291548933984</v>
      </c>
    </row>
    <row r="29" spans="1:5" ht="34.5" customHeight="1">
      <c r="A29" s="9" t="s">
        <v>23</v>
      </c>
      <c r="B29" s="8" t="s">
        <v>25</v>
      </c>
      <c r="C29" s="32">
        <v>0</v>
      </c>
      <c r="D29" s="32">
        <f>D30+D31+D33+D32</f>
        <v>0.3</v>
      </c>
      <c r="E29" s="28">
        <v>0</v>
      </c>
    </row>
    <row r="30" spans="1:5" ht="51" customHeight="1">
      <c r="A30" s="2" t="s">
        <v>24</v>
      </c>
      <c r="B30" s="3" t="s">
        <v>26</v>
      </c>
      <c r="C30" s="30"/>
      <c r="D30" s="30"/>
      <c r="E30" s="29"/>
    </row>
    <row r="31" spans="1:5" ht="25.5" customHeight="1">
      <c r="A31" s="2" t="s">
        <v>27</v>
      </c>
      <c r="B31" s="3" t="s">
        <v>28</v>
      </c>
      <c r="C31" s="30"/>
      <c r="D31" s="30"/>
      <c r="E31" s="29"/>
    </row>
    <row r="32" spans="1:5" ht="12.75">
      <c r="A32" s="2" t="s">
        <v>86</v>
      </c>
      <c r="B32" s="3" t="s">
        <v>87</v>
      </c>
      <c r="C32" s="30"/>
      <c r="D32" s="30"/>
      <c r="E32" s="29"/>
    </row>
    <row r="33" spans="1:5" ht="12" customHeight="1">
      <c r="A33" s="2" t="s">
        <v>78</v>
      </c>
      <c r="B33" s="3" t="s">
        <v>88</v>
      </c>
      <c r="C33" s="30"/>
      <c r="D33" s="30">
        <v>0.3</v>
      </c>
      <c r="E33" s="29"/>
    </row>
    <row r="34" spans="1:5" ht="36.75" customHeight="1">
      <c r="A34" s="9" t="s">
        <v>29</v>
      </c>
      <c r="B34" s="12" t="s">
        <v>31</v>
      </c>
      <c r="C34" s="32">
        <f>C36+C37+C38+C39</f>
        <v>2065.5</v>
      </c>
      <c r="D34" s="32">
        <f>D36+D37+D38+D39</f>
        <v>1043.6999999999998</v>
      </c>
      <c r="E34" s="28">
        <f>D34/C34*100</f>
        <v>50.53013798111836</v>
      </c>
    </row>
    <row r="35" spans="1:5" ht="79.5" customHeight="1">
      <c r="A35" s="18" t="s">
        <v>73</v>
      </c>
      <c r="B35" s="4" t="s">
        <v>79</v>
      </c>
      <c r="C35" s="30">
        <v>2030.5</v>
      </c>
      <c r="D35" s="30">
        <v>1038.3</v>
      </c>
      <c r="E35" s="29">
        <f>D35/C35*100</f>
        <v>51.135188377246976</v>
      </c>
    </row>
    <row r="36" spans="1:5" ht="78.75" customHeight="1">
      <c r="A36" s="2" t="s">
        <v>30</v>
      </c>
      <c r="B36" s="4" t="s">
        <v>80</v>
      </c>
      <c r="C36" s="30">
        <v>1011</v>
      </c>
      <c r="D36" s="30">
        <v>629.3</v>
      </c>
      <c r="E36" s="29">
        <f>D36/C36*100</f>
        <v>62.24530168150346</v>
      </c>
    </row>
    <row r="37" spans="1:5" ht="66.75" customHeight="1">
      <c r="A37" s="2" t="s">
        <v>32</v>
      </c>
      <c r="B37" s="3" t="s">
        <v>81</v>
      </c>
      <c r="C37" s="30">
        <v>1019.5</v>
      </c>
      <c r="D37" s="30">
        <v>409</v>
      </c>
      <c r="E37" s="29">
        <f>D37/C37*100</f>
        <v>40.11770475723394</v>
      </c>
    </row>
    <row r="38" spans="1:5" ht="51">
      <c r="A38" s="2" t="s">
        <v>103</v>
      </c>
      <c r="B38" s="3" t="s">
        <v>104</v>
      </c>
      <c r="C38" s="30"/>
      <c r="D38" s="30">
        <v>4.8</v>
      </c>
      <c r="E38" s="29"/>
    </row>
    <row r="39" spans="1:5" ht="77.25" customHeight="1">
      <c r="A39" s="2" t="s">
        <v>33</v>
      </c>
      <c r="B39" s="3" t="s">
        <v>105</v>
      </c>
      <c r="C39" s="30">
        <v>35</v>
      </c>
      <c r="D39" s="30">
        <v>0.6</v>
      </c>
      <c r="E39" s="29">
        <f>D39/C39*100</f>
        <v>1.7142857142857144</v>
      </c>
    </row>
    <row r="40" spans="1:5" ht="24.75" customHeight="1">
      <c r="A40" s="9" t="s">
        <v>35</v>
      </c>
      <c r="B40" s="12" t="s">
        <v>36</v>
      </c>
      <c r="C40" s="32">
        <f>C41</f>
        <v>650</v>
      </c>
      <c r="D40" s="32">
        <f>D41</f>
        <v>331.3</v>
      </c>
      <c r="E40" s="28">
        <f>D40/C40*100</f>
        <v>50.96923076923077</v>
      </c>
    </row>
    <row r="41" spans="1:5" ht="24" customHeight="1">
      <c r="A41" s="2" t="s">
        <v>34</v>
      </c>
      <c r="B41" s="3" t="s">
        <v>37</v>
      </c>
      <c r="C41" s="30">
        <v>650</v>
      </c>
      <c r="D41" s="30">
        <v>331.3</v>
      </c>
      <c r="E41" s="29">
        <f>D41/C41*100</f>
        <v>50.96923076923077</v>
      </c>
    </row>
    <row r="42" spans="1:5" ht="24" customHeight="1">
      <c r="A42" s="20" t="s">
        <v>106</v>
      </c>
      <c r="B42" s="22" t="s">
        <v>107</v>
      </c>
      <c r="C42" s="32">
        <f>C43</f>
        <v>0</v>
      </c>
      <c r="D42" s="32">
        <f>D43</f>
        <v>0.5</v>
      </c>
      <c r="E42" s="28"/>
    </row>
    <row r="43" spans="1:5" ht="51">
      <c r="A43" s="2" t="s">
        <v>108</v>
      </c>
      <c r="B43" s="3" t="s">
        <v>109</v>
      </c>
      <c r="C43" s="30"/>
      <c r="D43" s="30">
        <v>0.5</v>
      </c>
      <c r="E43" s="29"/>
    </row>
    <row r="44" spans="1:5" ht="24" customHeight="1">
      <c r="A44" s="9" t="s">
        <v>38</v>
      </c>
      <c r="B44" s="12" t="s">
        <v>110</v>
      </c>
      <c r="C44" s="32">
        <f>C47+C46+C45</f>
        <v>186</v>
      </c>
      <c r="D44" s="32">
        <f>D47+D45+D46</f>
        <v>710</v>
      </c>
      <c r="E44" s="28">
        <f>D44/C44*100</f>
        <v>381.7204301075269</v>
      </c>
    </row>
    <row r="45" spans="1:5" ht="38.25">
      <c r="A45" s="18" t="s">
        <v>82</v>
      </c>
      <c r="B45" s="19" t="s">
        <v>149</v>
      </c>
      <c r="C45" s="30">
        <v>50</v>
      </c>
      <c r="D45" s="30">
        <v>15.4</v>
      </c>
      <c r="E45" s="29">
        <f>D45/C45*100</f>
        <v>30.8</v>
      </c>
    </row>
    <row r="46" spans="1:5" ht="51">
      <c r="A46" s="18" t="s">
        <v>127</v>
      </c>
      <c r="B46" s="19" t="s">
        <v>128</v>
      </c>
      <c r="C46" s="30"/>
      <c r="D46" s="30">
        <v>547.3</v>
      </c>
      <c r="E46" s="28"/>
    </row>
    <row r="47" spans="1:5" ht="51" customHeight="1">
      <c r="A47" s="2" t="s">
        <v>39</v>
      </c>
      <c r="B47" s="3" t="s">
        <v>143</v>
      </c>
      <c r="C47" s="30">
        <v>136</v>
      </c>
      <c r="D47" s="30">
        <v>147.3</v>
      </c>
      <c r="E47" s="29">
        <f>D47/C47*100</f>
        <v>108.30882352941178</v>
      </c>
    </row>
    <row r="48" spans="1:5" ht="14.25" customHeight="1">
      <c r="A48" s="9" t="s">
        <v>40</v>
      </c>
      <c r="B48" s="12" t="s">
        <v>111</v>
      </c>
      <c r="C48" s="32">
        <f>C49+C50+C51+C52+C53</f>
        <v>1550</v>
      </c>
      <c r="D48" s="32">
        <f>D49+D50+D51+D52+D53</f>
        <v>651</v>
      </c>
      <c r="E48" s="28">
        <f>D48/C48*100</f>
        <v>42</v>
      </c>
    </row>
    <row r="49" spans="1:5" ht="126" customHeight="1">
      <c r="A49" s="18" t="s">
        <v>144</v>
      </c>
      <c r="B49" s="27" t="s">
        <v>145</v>
      </c>
      <c r="C49" s="30"/>
      <c r="D49" s="30">
        <v>0.2</v>
      </c>
      <c r="E49" s="29"/>
    </row>
    <row r="50" spans="1:5" ht="37.5" customHeight="1">
      <c r="A50" s="2" t="s">
        <v>41</v>
      </c>
      <c r="B50" s="3" t="s">
        <v>146</v>
      </c>
      <c r="C50" s="30"/>
      <c r="D50" s="30">
        <v>3</v>
      </c>
      <c r="E50" s="29"/>
    </row>
    <row r="51" spans="1:5" ht="27.75" customHeight="1">
      <c r="A51" s="2" t="s">
        <v>42</v>
      </c>
      <c r="B51" s="3" t="s">
        <v>147</v>
      </c>
      <c r="C51" s="30"/>
      <c r="D51" s="30">
        <v>14.8</v>
      </c>
      <c r="E51" s="29"/>
    </row>
    <row r="52" spans="1:5" ht="36.75" customHeight="1">
      <c r="A52" s="2" t="s">
        <v>43</v>
      </c>
      <c r="B52" s="3" t="s">
        <v>148</v>
      </c>
      <c r="C52" s="30"/>
      <c r="D52" s="30">
        <v>362.1</v>
      </c>
      <c r="E52" s="29"/>
    </row>
    <row r="53" spans="1:5" ht="41.25" customHeight="1">
      <c r="A53" s="2" t="s">
        <v>44</v>
      </c>
      <c r="B53" s="3" t="s">
        <v>112</v>
      </c>
      <c r="C53" s="30">
        <v>1550</v>
      </c>
      <c r="D53" s="30">
        <v>270.9</v>
      </c>
      <c r="E53" s="29">
        <f>D53/C53*100</f>
        <v>17.47741935483871</v>
      </c>
    </row>
    <row r="54" spans="1:5" ht="13.5" customHeight="1">
      <c r="A54" s="9" t="s">
        <v>45</v>
      </c>
      <c r="B54" s="12" t="s">
        <v>113</v>
      </c>
      <c r="C54" s="32"/>
      <c r="D54" s="32">
        <f>D55</f>
        <v>0</v>
      </c>
      <c r="E54" s="28"/>
    </row>
    <row r="55" spans="1:5" ht="23.25" customHeight="1">
      <c r="A55" s="2" t="s">
        <v>46</v>
      </c>
      <c r="B55" s="3" t="s">
        <v>114</v>
      </c>
      <c r="C55" s="30"/>
      <c r="D55" s="30"/>
      <c r="E55" s="29"/>
    </row>
    <row r="56" spans="1:5" ht="18.75" customHeight="1">
      <c r="A56" s="10" t="s">
        <v>47</v>
      </c>
      <c r="B56" s="11" t="s">
        <v>48</v>
      </c>
      <c r="C56" s="32">
        <f>C57+C85+C83</f>
        <v>246318.4</v>
      </c>
      <c r="D56" s="32">
        <f>D57+D85+D83</f>
        <v>121905.7</v>
      </c>
      <c r="E56" s="28">
        <f aca="true" t="shared" si="1" ref="E56:E61">D56/C56*100</f>
        <v>49.491105820758825</v>
      </c>
    </row>
    <row r="57" spans="1:5" ht="21" customHeight="1">
      <c r="A57" s="2" t="s">
        <v>49</v>
      </c>
      <c r="B57" s="3" t="s">
        <v>50</v>
      </c>
      <c r="C57" s="30">
        <f>C58+C61+C65+C79</f>
        <v>251090.3</v>
      </c>
      <c r="D57" s="30">
        <f>D58+D61+D65+D79</f>
        <v>126677.59999999999</v>
      </c>
      <c r="E57" s="29">
        <f t="shared" si="1"/>
        <v>50.45101304192157</v>
      </c>
    </row>
    <row r="58" spans="1:5" ht="25.5" customHeight="1">
      <c r="A58" s="9" t="s">
        <v>52</v>
      </c>
      <c r="B58" s="12" t="s">
        <v>53</v>
      </c>
      <c r="C58" s="32">
        <f>C59+C60</f>
        <v>121018.8</v>
      </c>
      <c r="D58" s="32">
        <f>D59+D60</f>
        <v>60509.4</v>
      </c>
      <c r="E58" s="28">
        <f t="shared" si="1"/>
        <v>50</v>
      </c>
    </row>
    <row r="59" spans="1:5" ht="28.5" customHeight="1">
      <c r="A59" s="2" t="s">
        <v>51</v>
      </c>
      <c r="B59" s="3" t="s">
        <v>54</v>
      </c>
      <c r="C59" s="30">
        <v>27508</v>
      </c>
      <c r="D59" s="30">
        <v>13754</v>
      </c>
      <c r="E59" s="29">
        <f t="shared" si="1"/>
        <v>50</v>
      </c>
    </row>
    <row r="60" spans="1:5" ht="37.5" customHeight="1">
      <c r="A60" s="2" t="s">
        <v>55</v>
      </c>
      <c r="B60" s="3" t="s">
        <v>56</v>
      </c>
      <c r="C60" s="30">
        <v>93510.8</v>
      </c>
      <c r="D60" s="30">
        <v>46755.4</v>
      </c>
      <c r="E60" s="29">
        <f t="shared" si="1"/>
        <v>50</v>
      </c>
    </row>
    <row r="61" spans="1:5" ht="39" customHeight="1">
      <c r="A61" s="9" t="s">
        <v>57</v>
      </c>
      <c r="B61" s="12" t="s">
        <v>58</v>
      </c>
      <c r="C61" s="32">
        <f>C62+C64+C63</f>
        <v>19274.5</v>
      </c>
      <c r="D61" s="32">
        <f>D62+D64+D63</f>
        <v>5337.799999999999</v>
      </c>
      <c r="E61" s="28">
        <f t="shared" si="1"/>
        <v>27.69358478819165</v>
      </c>
    </row>
    <row r="62" spans="1:5" ht="61.5" customHeight="1">
      <c r="A62" s="2" t="s">
        <v>59</v>
      </c>
      <c r="B62" s="3" t="s">
        <v>90</v>
      </c>
      <c r="C62" s="30">
        <v>1232.3</v>
      </c>
      <c r="D62" s="30">
        <v>610.3</v>
      </c>
      <c r="E62" s="29">
        <f aca="true" t="shared" si="2" ref="E62:E87">D62/C62*100</f>
        <v>49.52527793556764</v>
      </c>
    </row>
    <row r="63" spans="1:5" ht="38.25">
      <c r="A63" s="2" t="s">
        <v>98</v>
      </c>
      <c r="B63" s="3" t="s">
        <v>99</v>
      </c>
      <c r="C63" s="30">
        <v>12968</v>
      </c>
      <c r="D63" s="30">
        <v>1685.9</v>
      </c>
      <c r="E63" s="29">
        <f t="shared" si="2"/>
        <v>13.000462677359655</v>
      </c>
    </row>
    <row r="64" spans="1:5" ht="23.25" customHeight="1">
      <c r="A64" s="2" t="s">
        <v>60</v>
      </c>
      <c r="B64" s="3" t="s">
        <v>126</v>
      </c>
      <c r="C64" s="30">
        <v>5074.2</v>
      </c>
      <c r="D64" s="30">
        <v>3041.6</v>
      </c>
      <c r="E64" s="29">
        <f t="shared" si="2"/>
        <v>59.94245398289385</v>
      </c>
    </row>
    <row r="65" spans="1:5" ht="23.25" customHeight="1">
      <c r="A65" s="9" t="s">
        <v>62</v>
      </c>
      <c r="B65" s="12" t="s">
        <v>63</v>
      </c>
      <c r="C65" s="32">
        <f>C66+C67+C68+C69+C73+C74+C75+C76+C71+C70+C78+C72+C77</f>
        <v>96791.6</v>
      </c>
      <c r="D65" s="32">
        <f>D66+D67+D68+D69+D73+D74+D75+D76+D71+D70+D78+D72+D77</f>
        <v>59864</v>
      </c>
      <c r="E65" s="28">
        <f t="shared" si="2"/>
        <v>61.848342211514215</v>
      </c>
    </row>
    <row r="66" spans="1:5" ht="43.5" customHeight="1">
      <c r="A66" s="2" t="s">
        <v>61</v>
      </c>
      <c r="B66" s="3" t="s">
        <v>116</v>
      </c>
      <c r="C66" s="30">
        <v>378.1</v>
      </c>
      <c r="D66" s="30">
        <v>189</v>
      </c>
      <c r="E66" s="29">
        <f t="shared" si="2"/>
        <v>49.986775985189105</v>
      </c>
    </row>
    <row r="67" spans="1:5" ht="38.25" customHeight="1">
      <c r="A67" s="2" t="s">
        <v>64</v>
      </c>
      <c r="B67" s="3" t="s">
        <v>117</v>
      </c>
      <c r="C67" s="30">
        <v>908</v>
      </c>
      <c r="D67" s="30">
        <v>682</v>
      </c>
      <c r="E67" s="29">
        <f t="shared" si="2"/>
        <v>75.1101321585903</v>
      </c>
    </row>
    <row r="68" spans="1:5" ht="40.5" customHeight="1">
      <c r="A68" s="2" t="s">
        <v>65</v>
      </c>
      <c r="B68" s="3" t="s">
        <v>118</v>
      </c>
      <c r="C68" s="30">
        <v>74533.8</v>
      </c>
      <c r="D68" s="30">
        <v>46790.2</v>
      </c>
      <c r="E68" s="29">
        <f t="shared" si="2"/>
        <v>62.77715613587392</v>
      </c>
    </row>
    <row r="69" spans="1:5" ht="78" customHeight="1">
      <c r="A69" s="2" t="s">
        <v>66</v>
      </c>
      <c r="B69" s="3" t="s">
        <v>92</v>
      </c>
      <c r="C69" s="30">
        <v>624.2</v>
      </c>
      <c r="D69" s="30">
        <v>324.6</v>
      </c>
      <c r="E69" s="29">
        <f t="shared" si="2"/>
        <v>52.00256328099968</v>
      </c>
    </row>
    <row r="70" spans="1:5" ht="25.5">
      <c r="A70" s="2" t="s">
        <v>89</v>
      </c>
      <c r="B70" s="3" t="s">
        <v>93</v>
      </c>
      <c r="C70" s="30">
        <v>186</v>
      </c>
      <c r="D70" s="30">
        <v>111.6</v>
      </c>
      <c r="E70" s="29">
        <f t="shared" si="2"/>
        <v>60</v>
      </c>
    </row>
    <row r="71" spans="1:5" ht="25.5">
      <c r="A71" s="2" t="s">
        <v>67</v>
      </c>
      <c r="B71" s="3" t="s">
        <v>84</v>
      </c>
      <c r="C71" s="30">
        <v>277</v>
      </c>
      <c r="D71" s="30">
        <v>127</v>
      </c>
      <c r="E71" s="29">
        <f t="shared" si="2"/>
        <v>45.84837545126354</v>
      </c>
    </row>
    <row r="72" spans="1:5" ht="38.25">
      <c r="A72" s="2" t="s">
        <v>120</v>
      </c>
      <c r="B72" s="23" t="s">
        <v>119</v>
      </c>
      <c r="C72" s="30">
        <v>1539.8</v>
      </c>
      <c r="D72" s="30">
        <v>687.5</v>
      </c>
      <c r="E72" s="29">
        <f t="shared" si="2"/>
        <v>44.648655669567475</v>
      </c>
    </row>
    <row r="73" spans="1:5" ht="29.25" customHeight="1">
      <c r="A73" s="2" t="s">
        <v>68</v>
      </c>
      <c r="B73" s="3" t="s">
        <v>121</v>
      </c>
      <c r="C73" s="30">
        <v>4664.2</v>
      </c>
      <c r="D73" s="30">
        <v>4115.8</v>
      </c>
      <c r="E73" s="29">
        <f t="shared" si="2"/>
        <v>88.2423566742421</v>
      </c>
    </row>
    <row r="74" spans="1:5" ht="155.25" customHeight="1">
      <c r="A74" s="2" t="s">
        <v>69</v>
      </c>
      <c r="B74" s="4" t="s">
        <v>122</v>
      </c>
      <c r="C74" s="30">
        <v>3792.5</v>
      </c>
      <c r="D74" s="30">
        <v>1820.4</v>
      </c>
      <c r="E74" s="29">
        <f t="shared" si="2"/>
        <v>48.00000000000001</v>
      </c>
    </row>
    <row r="75" spans="1:5" ht="115.5" customHeight="1">
      <c r="A75" s="2" t="s">
        <v>70</v>
      </c>
      <c r="B75" s="4" t="s">
        <v>123</v>
      </c>
      <c r="C75" s="30">
        <v>2725</v>
      </c>
      <c r="D75" s="30">
        <v>918.9</v>
      </c>
      <c r="E75" s="29">
        <f t="shared" si="2"/>
        <v>33.72110091743119</v>
      </c>
    </row>
    <row r="76" spans="1:5" ht="38.25" customHeight="1">
      <c r="A76" s="2" t="s">
        <v>72</v>
      </c>
      <c r="B76" s="4" t="s">
        <v>124</v>
      </c>
      <c r="C76" s="30">
        <v>6142</v>
      </c>
      <c r="D76" s="30">
        <v>3140.5</v>
      </c>
      <c r="E76" s="29">
        <f t="shared" si="2"/>
        <v>51.13155323998697</v>
      </c>
    </row>
    <row r="77" spans="1:5" ht="38.25" customHeight="1">
      <c r="A77" s="2" t="s">
        <v>150</v>
      </c>
      <c r="B77" s="4" t="s">
        <v>151</v>
      </c>
      <c r="C77" s="30">
        <v>427</v>
      </c>
      <c r="D77" s="30">
        <v>362.5</v>
      </c>
      <c r="E77" s="29">
        <f t="shared" si="2"/>
        <v>84.89461358313818</v>
      </c>
    </row>
    <row r="78" spans="1:5" ht="51">
      <c r="A78" s="2" t="s">
        <v>100</v>
      </c>
      <c r="B78" s="4" t="s">
        <v>125</v>
      </c>
      <c r="C78" s="30">
        <v>594</v>
      </c>
      <c r="D78" s="30">
        <v>594</v>
      </c>
      <c r="E78" s="29">
        <f t="shared" si="2"/>
        <v>100</v>
      </c>
    </row>
    <row r="79" spans="1:5" ht="12.75">
      <c r="A79" s="20" t="s">
        <v>85</v>
      </c>
      <c r="B79" s="21" t="s">
        <v>94</v>
      </c>
      <c r="C79" s="32">
        <f>C81+C80+C82</f>
        <v>14005.4</v>
      </c>
      <c r="D79" s="32">
        <f>D81+D80+D82</f>
        <v>966.4</v>
      </c>
      <c r="E79" s="28">
        <f t="shared" si="2"/>
        <v>6.900195638825024</v>
      </c>
    </row>
    <row r="80" spans="1:5" ht="51">
      <c r="A80" s="18" t="s">
        <v>101</v>
      </c>
      <c r="B80" s="4" t="s">
        <v>102</v>
      </c>
      <c r="C80" s="30">
        <v>142.3</v>
      </c>
      <c r="D80" s="30">
        <v>142.3</v>
      </c>
      <c r="E80" s="29">
        <f t="shared" si="2"/>
        <v>100</v>
      </c>
    </row>
    <row r="81" spans="1:5" ht="51">
      <c r="A81" s="2" t="s">
        <v>91</v>
      </c>
      <c r="B81" s="4" t="s">
        <v>95</v>
      </c>
      <c r="C81" s="30">
        <v>24.1</v>
      </c>
      <c r="D81" s="30">
        <v>24.1</v>
      </c>
      <c r="E81" s="29">
        <f t="shared" si="2"/>
        <v>100</v>
      </c>
    </row>
    <row r="82" spans="1:5" ht="63.75">
      <c r="A82" s="2" t="s">
        <v>152</v>
      </c>
      <c r="B82" s="4" t="s">
        <v>153</v>
      </c>
      <c r="C82" s="30">
        <v>13839</v>
      </c>
      <c r="D82" s="30">
        <v>800</v>
      </c>
      <c r="E82" s="29">
        <f t="shared" si="2"/>
        <v>5.780764506105932</v>
      </c>
    </row>
    <row r="83" spans="1:5" ht="12.75">
      <c r="A83" s="20" t="s">
        <v>154</v>
      </c>
      <c r="B83" s="21" t="s">
        <v>155</v>
      </c>
      <c r="C83" s="32">
        <f>C84</f>
        <v>161</v>
      </c>
      <c r="D83" s="32">
        <f>D84</f>
        <v>161</v>
      </c>
      <c r="E83" s="28">
        <f t="shared" si="2"/>
        <v>100</v>
      </c>
    </row>
    <row r="84" spans="1:5" ht="25.5">
      <c r="A84" s="2" t="s">
        <v>156</v>
      </c>
      <c r="B84" s="4" t="s">
        <v>157</v>
      </c>
      <c r="C84" s="30">
        <v>161</v>
      </c>
      <c r="D84" s="30">
        <v>161</v>
      </c>
      <c r="E84" s="29">
        <f t="shared" si="2"/>
        <v>100</v>
      </c>
    </row>
    <row r="85" spans="1:5" ht="25.5">
      <c r="A85" s="9" t="s">
        <v>134</v>
      </c>
      <c r="B85" s="12" t="s">
        <v>136</v>
      </c>
      <c r="C85" s="32">
        <v>-4932.9</v>
      </c>
      <c r="D85" s="32">
        <v>-4932.9</v>
      </c>
      <c r="E85" s="28">
        <f t="shared" si="2"/>
        <v>100</v>
      </c>
    </row>
    <row r="86" spans="1:5" ht="25.5">
      <c r="A86" s="2" t="s">
        <v>135</v>
      </c>
      <c r="B86" s="3" t="s">
        <v>137</v>
      </c>
      <c r="C86" s="30">
        <v>-4932.9</v>
      </c>
      <c r="D86" s="30">
        <v>-4932.9</v>
      </c>
      <c r="E86" s="29">
        <f t="shared" si="2"/>
        <v>100</v>
      </c>
    </row>
    <row r="87" spans="1:5" ht="12.75">
      <c r="A87" s="1"/>
      <c r="B87" s="7" t="s">
        <v>71</v>
      </c>
      <c r="C87" s="32">
        <f>C13+C56</f>
        <v>296922.8</v>
      </c>
      <c r="D87" s="32">
        <f>D13+D56</f>
        <v>148368.19999999998</v>
      </c>
      <c r="E87" s="28">
        <f t="shared" si="2"/>
        <v>49.968611369689356</v>
      </c>
    </row>
  </sheetData>
  <mergeCells count="6">
    <mergeCell ref="A4:E4"/>
    <mergeCell ref="A7:E7"/>
    <mergeCell ref="A10:E10"/>
    <mergeCell ref="A11:E11"/>
    <mergeCell ref="A9:E9"/>
    <mergeCell ref="B5:E5"/>
  </mergeCells>
  <printOptions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Budg_2</cp:lastModifiedBy>
  <cp:lastPrinted>2011-04-13T07:40:06Z</cp:lastPrinted>
  <dcterms:created xsi:type="dcterms:W3CDTF">1996-10-08T23:32:33Z</dcterms:created>
  <dcterms:modified xsi:type="dcterms:W3CDTF">2011-07-19T09:37:31Z</dcterms:modified>
  <cp:category/>
  <cp:version/>
  <cp:contentType/>
  <cp:contentStatus/>
</cp:coreProperties>
</file>